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5285" windowHeight="6840" activeTab="1"/>
  </bookViews>
  <sheets>
    <sheet name="справка" sheetId="1" r:id="rId1"/>
    <sheet name="29.12.07" sheetId="2" r:id="rId2"/>
  </sheets>
  <definedNames/>
  <calcPr fullCalcOnLoad="1"/>
</workbook>
</file>

<file path=xl/sharedStrings.xml><?xml version="1.0" encoding="utf-8"?>
<sst xmlns="http://schemas.openxmlformats.org/spreadsheetml/2006/main" count="117" uniqueCount="63">
  <si>
    <t>(полное наименование управляющей компании)</t>
  </si>
  <si>
    <t xml:space="preserve"> </t>
  </si>
  <si>
    <t>код стр.</t>
  </si>
  <si>
    <t>Федеральная   комиссия  по  рынку  ценных  бумаг  №  21-000-1-00043 от  17.01.2001</t>
  </si>
  <si>
    <t>010</t>
  </si>
  <si>
    <t>020</t>
  </si>
  <si>
    <t>030</t>
  </si>
  <si>
    <t>040</t>
  </si>
  <si>
    <t>050</t>
  </si>
  <si>
    <t>060</t>
  </si>
  <si>
    <t>(тыс. рублей)</t>
  </si>
  <si>
    <t>011</t>
  </si>
  <si>
    <t>012</t>
  </si>
  <si>
    <t>021</t>
  </si>
  <si>
    <t>022</t>
  </si>
  <si>
    <t>ОТЧЕТ</t>
  </si>
  <si>
    <t xml:space="preserve">О ВОЗНАГРАЖДЕНИИ УПРАВЛЯЮЩЕЙ КОМПАНИИ И РАСХОДАХ, СВЯЗАННЫХ </t>
  </si>
  <si>
    <t>С УПРАВЛЕНИЕМ АКЦИОНЕРНЫМ ИНВЕСТИЦИОННЫМ</t>
  </si>
  <si>
    <t>ФОНДОМ И ДОВЕРИТЕЛЬНЫМ УПРАВЛЕНИЕМ</t>
  </si>
  <si>
    <t>ПАЕВЫМ ИНВЕСТИЦИОННЫМ ФОНДОМ</t>
  </si>
  <si>
    <t>Наименование показателя</t>
  </si>
  <si>
    <t>Сумма (тыс. рублей)</t>
  </si>
  <si>
    <t>Доля расходов в среднегодовой стоимости чистых активов (процентов)</t>
  </si>
  <si>
    <t>-управляющей компании</t>
  </si>
  <si>
    <t>-специализированному депозитарию</t>
  </si>
  <si>
    <t>013</t>
  </si>
  <si>
    <t>-оценщику</t>
  </si>
  <si>
    <t>014</t>
  </si>
  <si>
    <t>015</t>
  </si>
  <si>
    <t>-аудитору</t>
  </si>
  <si>
    <t>Расходы, связанные с управлением акционерным инвестиционным фондом</t>
  </si>
  <si>
    <t>Сформированный резерв на выплату вознаграждений</t>
  </si>
  <si>
    <t>Превышение (+) или недостаток (-) резерва на выплату вознаграждений</t>
  </si>
  <si>
    <t>Итого расходов</t>
  </si>
  <si>
    <t>Превышение нормируемых расходов</t>
  </si>
  <si>
    <t>023</t>
  </si>
  <si>
    <t>-с совершением сделок с имуществом, составляющим фонд</t>
  </si>
  <si>
    <t>-с публикацией информации о фонде, предусмотренной правилами фонда</t>
  </si>
  <si>
    <t>-с обслуживанием банковского счета фонда</t>
  </si>
  <si>
    <t>под управлением ООО "Управляющая компания "АГАНА"</t>
  </si>
  <si>
    <t>Федеральная комиссия по рынку ценных бумаг № 0217-14282054 от 16.06.2004</t>
  </si>
  <si>
    <t>Сумма начисленного вознаграждения, всего в том числе:</t>
  </si>
  <si>
    <t>-лицу, осуществляющему ведение реестра владельцев инвестиционных паев паевого инвестиционного фонда</t>
  </si>
  <si>
    <t>(доверительным управлением паевым инвестиционным фондом), всего в том числе:</t>
  </si>
  <si>
    <t>Главный бухгалтер ООО "УК"АГАНА"                       ________________________/Е.А. Челыхова/</t>
  </si>
  <si>
    <t>Общество с ограниченной ответственностью "Управляющая компания "АГАНА"</t>
  </si>
  <si>
    <t xml:space="preserve">Открытый индексный паевой инвестиционный фонд "АГАНА-Индекс ММВБ"                                                                                                </t>
  </si>
  <si>
    <t>(тип и полное название паевого инвестиционного фонда)</t>
  </si>
  <si>
    <t>(дата регистрации правил доверительного управления паевым инвестиционным фондом</t>
  </si>
  <si>
    <t xml:space="preserve"> федеральным органом исполнительной власти по рынку ценных бумаг и регистрационный номер)</t>
  </si>
  <si>
    <t>(место нахождения, номер телефона управляющей компании)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</si>
  <si>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</si>
  <si>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</si>
  <si>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за 2007 год</t>
  </si>
  <si>
    <t>119017    РФ, г.Москва, Старомонетный пер., д.9, стр.1, 363-16-62, факс 980-13-31</t>
  </si>
  <si>
    <t>Генеральный директор ООО "УК"АГАНА"                 ________________________/О.В. Телипко  /</t>
  </si>
  <si>
    <t xml:space="preserve">-специализированному депозитарию*,специализированному депозитарию ( в т.ч. лицу, осуществляющему </t>
  </si>
  <si>
    <t>ведение реестра владельцев паев паевого инвестиционного фонда)**</t>
  </si>
  <si>
    <t>-лицу, осуществляющему ведение реестра владельцев инвестиционных паев паевого инвестиционного фонда***</t>
  </si>
  <si>
    <t>ЗАО «Национальная регистрационная компания»</t>
  </si>
  <si>
    <t>** в соответствии с соглашением о вознаграждении за оказание услуг управляющей компании  паевых инвестиционных фондов от 16.02.07 г. (ОАО "СПЕЦДЕП")</t>
  </si>
  <si>
    <t>* в соответствии с Договором счета депо 783 СД/4 от 27 апреля 2004г (АКБ "РОСБАНК" (ОАО))</t>
  </si>
  <si>
    <t>*** В соответствии с дог. на ведение реестра №040426/АИ от 26 апреля 2004г  (ЗАО «НАЦИОНАЛЬНАЯ РЕГИСТРАЦИОННАЯ КОМПАНИЯ» 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</si>
</sst>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PragmaticaCTT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6" fillId="0" borderId="2" xfId="0" applyNumberFormat="1" applyFont="1" applyFill="1" applyBorder="1" applyAlignment="1">
      <alignment horizontal="center" vertical="top" wrapText="1"/>
    </xf>
    <xf numFmtId="1" fontId="6" fillId="0" borderId="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4" fontId="8" fillId="0" borderId="1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" fontId="8" fillId="0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6" fillId="0" borderId="8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="80" zoomScaleNormal="80" workbookViewId="0" topLeftCell="A16">
      <selection activeCell="C24" sqref="C24:C38"/>
    </sheetView>
  </sheetViews>
  <sheetFormatPr defaultColWidth="9.00390625" defaultRowHeight="12.75"/>
  <cols>
    <col min="1" max="1" width="103.125" style="13" bestFit="1" customWidth="1"/>
    <col min="2" max="2" width="8.625" style="13" bestFit="1" customWidth="1"/>
    <col min="3" max="3" width="13.125" style="6" bestFit="1" customWidth="1"/>
    <col min="4" max="4" width="19.375" style="13" customWidth="1"/>
    <col min="5" max="5" width="9.125" style="13" customWidth="1"/>
    <col min="6" max="6" width="11.00390625" style="13" customWidth="1"/>
    <col min="7" max="16384" width="9.125" style="13" customWidth="1"/>
  </cols>
  <sheetData>
    <row r="1" spans="1:4" ht="18.75">
      <c r="A1" s="54" t="s">
        <v>15</v>
      </c>
      <c r="B1" s="54"/>
      <c r="C1" s="54"/>
      <c r="D1" s="54"/>
    </row>
    <row r="2" spans="1:4" ht="18.75">
      <c r="A2" s="54" t="s">
        <v>16</v>
      </c>
      <c r="B2" s="54"/>
      <c r="C2" s="54"/>
      <c r="D2" s="54"/>
    </row>
    <row r="3" spans="1:4" ht="18.75">
      <c r="A3" s="54" t="s">
        <v>17</v>
      </c>
      <c r="B3" s="54"/>
      <c r="C3" s="54"/>
      <c r="D3" s="54"/>
    </row>
    <row r="4" spans="1:4" ht="18.75">
      <c r="A4" s="54" t="s">
        <v>18</v>
      </c>
      <c r="B4" s="54"/>
      <c r="C4" s="54"/>
      <c r="D4" s="54"/>
    </row>
    <row r="5" spans="1:4" ht="18.75">
      <c r="A5" s="54" t="s">
        <v>19</v>
      </c>
      <c r="B5" s="54"/>
      <c r="C5" s="54"/>
      <c r="D5" s="54"/>
    </row>
    <row r="6" spans="1:4" ht="18.75">
      <c r="A6" s="54" t="s">
        <v>53</v>
      </c>
      <c r="B6" s="54"/>
      <c r="C6" s="54"/>
      <c r="D6" s="54"/>
    </row>
    <row r="7" spans="1:4" ht="15.75">
      <c r="A7" s="53" t="s">
        <v>46</v>
      </c>
      <c r="B7" s="53"/>
      <c r="C7" s="53"/>
      <c r="D7" s="53"/>
    </row>
    <row r="8" spans="1:4" ht="15.75">
      <c r="A8" s="53" t="s">
        <v>39</v>
      </c>
      <c r="B8" s="53"/>
      <c r="C8" s="53"/>
      <c r="D8" s="53"/>
    </row>
    <row r="9" spans="1:4" ht="12.75">
      <c r="A9" s="50" t="s">
        <v>47</v>
      </c>
      <c r="B9" s="50"/>
      <c r="C9" s="50"/>
      <c r="D9" s="50"/>
    </row>
    <row r="10" spans="1:4" ht="15.75">
      <c r="A10" s="53" t="s">
        <v>40</v>
      </c>
      <c r="B10" s="53"/>
      <c r="C10" s="53"/>
      <c r="D10" s="53"/>
    </row>
    <row r="11" spans="1:4" ht="12.75">
      <c r="A11" s="50" t="s">
        <v>48</v>
      </c>
      <c r="B11" s="50"/>
      <c r="C11" s="50"/>
      <c r="D11" s="50"/>
    </row>
    <row r="12" spans="1:4" ht="12.75">
      <c r="A12" s="50" t="s">
        <v>49</v>
      </c>
      <c r="B12" s="50"/>
      <c r="C12" s="50"/>
      <c r="D12" s="50"/>
    </row>
    <row r="13" spans="1:4" ht="15.75">
      <c r="A13" s="53" t="s">
        <v>45</v>
      </c>
      <c r="B13" s="53"/>
      <c r="C13" s="53"/>
      <c r="D13" s="53"/>
    </row>
    <row r="14" spans="1:4" ht="12.75">
      <c r="A14" s="50" t="s">
        <v>0</v>
      </c>
      <c r="B14" s="50"/>
      <c r="C14" s="50"/>
      <c r="D14" s="50"/>
    </row>
    <row r="15" spans="1:4" ht="15.75">
      <c r="A15" s="53" t="s">
        <v>3</v>
      </c>
      <c r="B15" s="53"/>
      <c r="C15" s="53"/>
      <c r="D15" s="53"/>
    </row>
    <row r="16" spans="1:4" ht="12.75">
      <c r="A16" s="50" t="s">
        <v>51</v>
      </c>
      <c r="B16" s="50"/>
      <c r="C16" s="50"/>
      <c r="D16" s="50"/>
    </row>
    <row r="17" spans="1:4" ht="12.75">
      <c r="A17" s="50" t="s">
        <v>52</v>
      </c>
      <c r="B17" s="50"/>
      <c r="C17" s="50"/>
      <c r="D17" s="50"/>
    </row>
    <row r="18" spans="1:4" ht="15.75">
      <c r="A18" s="53" t="s">
        <v>54</v>
      </c>
      <c r="B18" s="53"/>
      <c r="C18" s="53"/>
      <c r="D18" s="53"/>
    </row>
    <row r="19" spans="1:4" ht="12.75">
      <c r="A19" s="50" t="s">
        <v>50</v>
      </c>
      <c r="B19" s="50"/>
      <c r="C19" s="50"/>
      <c r="D19" s="50"/>
    </row>
    <row r="20" spans="1:3" ht="11.25" customHeight="1">
      <c r="A20" s="14"/>
      <c r="B20" s="14"/>
      <c r="C20" s="1"/>
    </row>
    <row r="21" spans="1:4" ht="15.75" thickBot="1">
      <c r="A21" s="15"/>
      <c r="B21" s="15"/>
      <c r="C21" s="52" t="s">
        <v>10</v>
      </c>
      <c r="D21" s="52"/>
    </row>
    <row r="22" spans="1:5" ht="72" thickBot="1">
      <c r="A22" s="16" t="s">
        <v>20</v>
      </c>
      <c r="B22" s="17" t="s">
        <v>2</v>
      </c>
      <c r="C22" s="7" t="s">
        <v>21</v>
      </c>
      <c r="D22" s="18" t="s">
        <v>22</v>
      </c>
      <c r="E22" s="19"/>
    </row>
    <row r="23" spans="1:4" ht="15" thickBot="1">
      <c r="A23" s="20">
        <v>1</v>
      </c>
      <c r="B23" s="21">
        <v>2</v>
      </c>
      <c r="C23" s="8">
        <v>3</v>
      </c>
      <c r="D23" s="22">
        <v>4</v>
      </c>
    </row>
    <row r="24" spans="1:6" ht="22.5" customHeight="1">
      <c r="A24" s="23" t="s">
        <v>41</v>
      </c>
      <c r="B24" s="24" t="s">
        <v>4</v>
      </c>
      <c r="C24" s="11">
        <f>C25+C26+C27+C28+C29</f>
        <v>1778.26668</v>
      </c>
      <c r="D24" s="25">
        <f>ABS(C24*100/$F$24)</f>
        <v>1.5287078830637855</v>
      </c>
      <c r="F24" s="26">
        <f>116324819.13/1000</f>
        <v>116324.81912999999</v>
      </c>
    </row>
    <row r="25" spans="1:6" ht="22.5" customHeight="1">
      <c r="A25" s="27" t="s">
        <v>23</v>
      </c>
      <c r="B25" s="28" t="s">
        <v>11</v>
      </c>
      <c r="C25" s="3">
        <f>1373342.84/1000</f>
        <v>1373.34284</v>
      </c>
      <c r="D25" s="29">
        <f aca="true" t="shared" si="0" ref="D25:D38">ABS(C25*100/$F$24)</f>
        <v>1.1806103377347243</v>
      </c>
      <c r="F25" s="26">
        <f aca="true" t="shared" si="1" ref="F25:F38">116324819.13/1000</f>
        <v>116324.81912999999</v>
      </c>
    </row>
    <row r="26" spans="1:6" ht="22.5" customHeight="1">
      <c r="A26" s="27" t="s">
        <v>24</v>
      </c>
      <c r="B26" s="28" t="s">
        <v>12</v>
      </c>
      <c r="C26" s="3">
        <f>329558.36/1000</f>
        <v>329.55836</v>
      </c>
      <c r="D26" s="29">
        <f t="shared" si="0"/>
        <v>0.2833087233359019</v>
      </c>
      <c r="F26" s="26">
        <f t="shared" si="1"/>
        <v>116324.81912999999</v>
      </c>
    </row>
    <row r="27" spans="1:6" ht="22.5" customHeight="1">
      <c r="A27" s="27" t="s">
        <v>42</v>
      </c>
      <c r="B27" s="28" t="s">
        <v>25</v>
      </c>
      <c r="C27" s="3">
        <f>47365.48/1000</f>
        <v>47.365480000000005</v>
      </c>
      <c r="D27" s="29">
        <f t="shared" si="0"/>
        <v>0.04071829241106855</v>
      </c>
      <c r="F27" s="26">
        <f t="shared" si="1"/>
        <v>116324.81912999999</v>
      </c>
    </row>
    <row r="28" spans="1:6" ht="22.5" customHeight="1">
      <c r="A28" s="27" t="s">
        <v>26</v>
      </c>
      <c r="B28" s="28" t="s">
        <v>27</v>
      </c>
      <c r="C28" s="3">
        <v>0</v>
      </c>
      <c r="D28" s="29">
        <f t="shared" si="0"/>
        <v>0</v>
      </c>
      <c r="F28" s="26">
        <f t="shared" si="1"/>
        <v>116324.81912999999</v>
      </c>
    </row>
    <row r="29" spans="1:6" ht="22.5" customHeight="1">
      <c r="A29" s="27" t="s">
        <v>29</v>
      </c>
      <c r="B29" s="28" t="s">
        <v>28</v>
      </c>
      <c r="C29" s="3">
        <f>28000/1000</f>
        <v>28</v>
      </c>
      <c r="D29" s="29">
        <f t="shared" si="0"/>
        <v>0.02407052958209057</v>
      </c>
      <c r="F29" s="26">
        <f t="shared" si="1"/>
        <v>116324.81912999999</v>
      </c>
    </row>
    <row r="30" spans="1:6" ht="22.5" customHeight="1">
      <c r="A30" s="30" t="s">
        <v>30</v>
      </c>
      <c r="B30" s="28" t="s">
        <v>5</v>
      </c>
      <c r="C30" s="4">
        <f>C32+C33+C34</f>
        <v>216.36746</v>
      </c>
      <c r="D30" s="29">
        <f t="shared" si="0"/>
        <v>0.18600283380470709</v>
      </c>
      <c r="F30" s="26">
        <f t="shared" si="1"/>
        <v>116324.81912999999</v>
      </c>
    </row>
    <row r="31" spans="1:6" ht="22.5" customHeight="1">
      <c r="A31" s="30" t="s">
        <v>43</v>
      </c>
      <c r="B31" s="28"/>
      <c r="C31" s="4"/>
      <c r="D31" s="29">
        <f t="shared" si="0"/>
        <v>0</v>
      </c>
      <c r="F31" s="26">
        <f t="shared" si="1"/>
        <v>116324.81912999999</v>
      </c>
    </row>
    <row r="32" spans="1:6" ht="22.5" customHeight="1">
      <c r="A32" s="27" t="s">
        <v>36</v>
      </c>
      <c r="B32" s="28" t="s">
        <v>13</v>
      </c>
      <c r="C32" s="3">
        <f>160480.46/1000</f>
        <v>160.48046</v>
      </c>
      <c r="D32" s="29">
        <f t="shared" si="0"/>
        <v>0.13795891642062508</v>
      </c>
      <c r="F32" s="26">
        <f t="shared" si="1"/>
        <v>116324.81912999999</v>
      </c>
    </row>
    <row r="33" spans="1:6" ht="22.5" customHeight="1">
      <c r="A33" s="27" t="s">
        <v>37</v>
      </c>
      <c r="B33" s="28" t="s">
        <v>14</v>
      </c>
      <c r="C33" s="3">
        <f>48393/1000</f>
        <v>48.393</v>
      </c>
      <c r="D33" s="29">
        <f t="shared" si="0"/>
        <v>0.04160161207378961</v>
      </c>
      <c r="F33" s="26">
        <f t="shared" si="1"/>
        <v>116324.81912999999</v>
      </c>
    </row>
    <row r="34" spans="1:6" ht="22.5" customHeight="1">
      <c r="A34" s="27" t="s">
        <v>38</v>
      </c>
      <c r="B34" s="28" t="s">
        <v>35</v>
      </c>
      <c r="C34" s="3">
        <f>7494/1000</f>
        <v>7.494</v>
      </c>
      <c r="D34" s="29">
        <f t="shared" si="0"/>
        <v>0.0064423053102923835</v>
      </c>
      <c r="F34" s="26">
        <f t="shared" si="1"/>
        <v>116324.81912999999</v>
      </c>
    </row>
    <row r="35" spans="1:6" ht="22.5" customHeight="1">
      <c r="A35" s="30" t="s">
        <v>31</v>
      </c>
      <c r="B35" s="28" t="s">
        <v>6</v>
      </c>
      <c r="C35" s="4">
        <f>2746685.68/1000</f>
        <v>2746.68568</v>
      </c>
      <c r="D35" s="29">
        <f>ABS(C35*100/$F$24)</f>
        <v>2.3612206754694487</v>
      </c>
      <c r="F35" s="26">
        <f t="shared" si="1"/>
        <v>116324.81912999999</v>
      </c>
    </row>
    <row r="36" spans="1:6" ht="22.5" customHeight="1">
      <c r="A36" s="31" t="s">
        <v>32</v>
      </c>
      <c r="B36" s="32" t="s">
        <v>7</v>
      </c>
      <c r="C36" s="10">
        <f>C35-C24</f>
        <v>968.4190000000001</v>
      </c>
      <c r="D36" s="33">
        <f t="shared" si="0"/>
        <v>0.8325127924056632</v>
      </c>
      <c r="F36" s="26">
        <f t="shared" si="1"/>
        <v>116324.81912999999</v>
      </c>
    </row>
    <row r="37" spans="1:6" ht="22.5" customHeight="1">
      <c r="A37" s="27" t="s">
        <v>33</v>
      </c>
      <c r="B37" s="28" t="s">
        <v>8</v>
      </c>
      <c r="C37" s="4">
        <f>C24+C30</f>
        <v>1994.63414</v>
      </c>
      <c r="D37" s="29">
        <f>ABS(C37*100/$F$24)</f>
        <v>1.7147107168684923</v>
      </c>
      <c r="F37" s="26">
        <f t="shared" si="1"/>
        <v>116324.81912999999</v>
      </c>
    </row>
    <row r="38" spans="1:6" ht="22.5" customHeight="1" thickBot="1">
      <c r="A38" s="34" t="s">
        <v>34</v>
      </c>
      <c r="B38" s="35" t="s">
        <v>9</v>
      </c>
      <c r="C38" s="12">
        <f>709.97/1000</f>
        <v>0.70997</v>
      </c>
      <c r="D38" s="36">
        <f t="shared" si="0"/>
        <v>0.0006103340674070301</v>
      </c>
      <c r="F38" s="26">
        <f t="shared" si="1"/>
        <v>116324.81912999999</v>
      </c>
    </row>
    <row r="39" spans="1:4" ht="22.5" customHeight="1">
      <c r="A39" s="37"/>
      <c r="B39" s="38"/>
      <c r="C39" s="2"/>
      <c r="D39" s="39"/>
    </row>
    <row r="40" spans="1:4" ht="16.5" customHeight="1">
      <c r="A40" s="40"/>
      <c r="B40" s="41"/>
      <c r="C40" s="5"/>
      <c r="D40" s="42"/>
    </row>
    <row r="41" spans="1:4" ht="16.5" customHeight="1">
      <c r="A41" s="40"/>
      <c r="B41" s="41"/>
      <c r="C41" s="5"/>
      <c r="D41" s="42"/>
    </row>
    <row r="42" spans="1:2" ht="12.75">
      <c r="A42" s="13" t="s">
        <v>1</v>
      </c>
      <c r="B42" s="41"/>
    </row>
    <row r="43" spans="1:4" s="44" customFormat="1" ht="15.75">
      <c r="A43" s="51" t="s">
        <v>55</v>
      </c>
      <c r="B43" s="51"/>
      <c r="C43" s="51"/>
      <c r="D43" s="51"/>
    </row>
    <row r="44" spans="1:4" s="44" customFormat="1" ht="15.75">
      <c r="A44" s="43"/>
      <c r="B44" s="43"/>
      <c r="C44" s="43"/>
      <c r="D44" s="43"/>
    </row>
    <row r="45" spans="1:4" s="44" customFormat="1" ht="15.75">
      <c r="A45" s="43"/>
      <c r="B45" s="43"/>
      <c r="C45" s="43"/>
      <c r="D45" s="43"/>
    </row>
    <row r="46" spans="1:4" s="44" customFormat="1" ht="15.75">
      <c r="A46" s="9"/>
      <c r="B46" s="45"/>
      <c r="C46" s="9"/>
      <c r="D46" s="9"/>
    </row>
    <row r="47" spans="1:4" s="44" customFormat="1" ht="15.75" customHeight="1">
      <c r="A47" s="51" t="s">
        <v>44</v>
      </c>
      <c r="B47" s="51"/>
      <c r="C47" s="51"/>
      <c r="D47" s="51"/>
    </row>
    <row r="48" spans="2:3" ht="12.75">
      <c r="B48" s="46"/>
      <c r="C48" s="5"/>
    </row>
    <row r="49" ht="12.75">
      <c r="B49" s="46"/>
    </row>
  </sheetData>
  <mergeCells count="22">
    <mergeCell ref="A10:D10"/>
    <mergeCell ref="A6:D6"/>
    <mergeCell ref="A5:D5"/>
    <mergeCell ref="A7:D7"/>
    <mergeCell ref="A8:D8"/>
    <mergeCell ref="A9:D9"/>
    <mergeCell ref="A1:D1"/>
    <mergeCell ref="A2:D2"/>
    <mergeCell ref="A3:D3"/>
    <mergeCell ref="A4:D4"/>
    <mergeCell ref="A11:D11"/>
    <mergeCell ref="A13:D13"/>
    <mergeCell ref="A14:D14"/>
    <mergeCell ref="A15:D15"/>
    <mergeCell ref="A12:D12"/>
    <mergeCell ref="A16:D16"/>
    <mergeCell ref="A17:D17"/>
    <mergeCell ref="A43:D43"/>
    <mergeCell ref="A47:D47"/>
    <mergeCell ref="C21:D21"/>
    <mergeCell ref="A18:D18"/>
    <mergeCell ref="A19:D19"/>
  </mergeCells>
  <printOptions/>
  <pageMargins left="0.22" right="0.26" top="0.3937007874015748" bottom="0.1968503937007874" header="0.31496062992125984" footer="0.1181102362204724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="85" zoomScaleNormal="85" workbookViewId="0" topLeftCell="A1">
      <selection activeCell="A1" sqref="A1:D1"/>
    </sheetView>
  </sheetViews>
  <sheetFormatPr defaultColWidth="9.00390625" defaultRowHeight="12.75"/>
  <cols>
    <col min="1" max="1" width="103.125" style="13" bestFit="1" customWidth="1"/>
    <col min="2" max="2" width="8.625" style="13" bestFit="1" customWidth="1"/>
    <col min="3" max="3" width="13.125" style="6" bestFit="1" customWidth="1"/>
    <col min="4" max="4" width="19.375" style="13" customWidth="1"/>
    <col min="5" max="16384" width="9.125" style="13" customWidth="1"/>
  </cols>
  <sheetData>
    <row r="1" spans="1:4" ht="18.75">
      <c r="A1" s="54" t="s">
        <v>15</v>
      </c>
      <c r="B1" s="54"/>
      <c r="C1" s="54"/>
      <c r="D1" s="54"/>
    </row>
    <row r="2" spans="1:4" ht="18.75">
      <c r="A2" s="54" t="s">
        <v>16</v>
      </c>
      <c r="B2" s="54"/>
      <c r="C2" s="54"/>
      <c r="D2" s="54"/>
    </row>
    <row r="3" spans="1:4" ht="18.75">
      <c r="A3" s="54" t="s">
        <v>17</v>
      </c>
      <c r="B3" s="54"/>
      <c r="C3" s="54"/>
      <c r="D3" s="54"/>
    </row>
    <row r="4" spans="1:4" ht="18.75">
      <c r="A4" s="54" t="s">
        <v>18</v>
      </c>
      <c r="B4" s="54"/>
      <c r="C4" s="54"/>
      <c r="D4" s="54"/>
    </row>
    <row r="5" spans="1:4" ht="18.75">
      <c r="A5" s="54" t="s">
        <v>19</v>
      </c>
      <c r="B5" s="54"/>
      <c r="C5" s="54"/>
      <c r="D5" s="54"/>
    </row>
    <row r="6" spans="1:4" ht="18.75">
      <c r="A6" s="54" t="s">
        <v>53</v>
      </c>
      <c r="B6" s="54"/>
      <c r="C6" s="54"/>
      <c r="D6" s="54"/>
    </row>
    <row r="7" spans="1:4" ht="15.75">
      <c r="A7" s="53" t="s">
        <v>46</v>
      </c>
      <c r="B7" s="53"/>
      <c r="C7" s="53"/>
      <c r="D7" s="53"/>
    </row>
    <row r="8" spans="1:4" ht="15.75">
      <c r="A8" s="53" t="s">
        <v>39</v>
      </c>
      <c r="B8" s="53"/>
      <c r="C8" s="53"/>
      <c r="D8" s="53"/>
    </row>
    <row r="9" spans="1:4" ht="12.75">
      <c r="A9" s="50" t="s">
        <v>47</v>
      </c>
      <c r="B9" s="50"/>
      <c r="C9" s="50"/>
      <c r="D9" s="50"/>
    </row>
    <row r="10" spans="1:4" ht="15.75">
      <c r="A10" s="53" t="s">
        <v>40</v>
      </c>
      <c r="B10" s="53"/>
      <c r="C10" s="53"/>
      <c r="D10" s="53"/>
    </row>
    <row r="11" spans="1:4" ht="12.75">
      <c r="A11" s="50" t="s">
        <v>48</v>
      </c>
      <c r="B11" s="50"/>
      <c r="C11" s="50"/>
      <c r="D11" s="50"/>
    </row>
    <row r="12" spans="1:4" ht="12.75">
      <c r="A12" s="50" t="s">
        <v>49</v>
      </c>
      <c r="B12" s="50"/>
      <c r="C12" s="50"/>
      <c r="D12" s="50"/>
    </row>
    <row r="13" spans="1:4" ht="15.75">
      <c r="A13" s="53" t="s">
        <v>45</v>
      </c>
      <c r="B13" s="53"/>
      <c r="C13" s="53"/>
      <c r="D13" s="53"/>
    </row>
    <row r="14" spans="1:4" ht="12.75">
      <c r="A14" s="50" t="s">
        <v>0</v>
      </c>
      <c r="B14" s="50"/>
      <c r="C14" s="50"/>
      <c r="D14" s="50"/>
    </row>
    <row r="15" spans="1:4" ht="15.75">
      <c r="A15" s="53" t="s">
        <v>3</v>
      </c>
      <c r="B15" s="53"/>
      <c r="C15" s="53"/>
      <c r="D15" s="53"/>
    </row>
    <row r="16" spans="1:4" ht="12.75">
      <c r="A16" s="50" t="s">
        <v>51</v>
      </c>
      <c r="B16" s="50"/>
      <c r="C16" s="50"/>
      <c r="D16" s="50"/>
    </row>
    <row r="17" spans="1:4" ht="12.75">
      <c r="A17" s="50" t="s">
        <v>52</v>
      </c>
      <c r="B17" s="50"/>
      <c r="C17" s="50"/>
      <c r="D17" s="50"/>
    </row>
    <row r="18" spans="1:4" ht="15.75">
      <c r="A18" s="53" t="s">
        <v>54</v>
      </c>
      <c r="B18" s="53"/>
      <c r="C18" s="53"/>
      <c r="D18" s="53"/>
    </row>
    <row r="19" spans="1:4" ht="12.75">
      <c r="A19" s="50" t="s">
        <v>50</v>
      </c>
      <c r="B19" s="50"/>
      <c r="C19" s="50"/>
      <c r="D19" s="50"/>
    </row>
    <row r="20" spans="1:3" ht="15.75">
      <c r="A20" s="14"/>
      <c r="B20" s="14"/>
      <c r="C20" s="1"/>
    </row>
    <row r="21" spans="1:4" ht="15.75" thickBot="1">
      <c r="A21" s="15"/>
      <c r="B21" s="15"/>
      <c r="C21" s="52" t="s">
        <v>10</v>
      </c>
      <c r="D21" s="52"/>
    </row>
    <row r="22" spans="1:4" ht="72" thickBot="1">
      <c r="A22" s="16" t="s">
        <v>20</v>
      </c>
      <c r="B22" s="17" t="s">
        <v>2</v>
      </c>
      <c r="C22" s="7" t="s">
        <v>21</v>
      </c>
      <c r="D22" s="18" t="s">
        <v>22</v>
      </c>
    </row>
    <row r="23" spans="1:4" ht="15" thickBot="1">
      <c r="A23" s="20">
        <v>1</v>
      </c>
      <c r="B23" s="21">
        <v>2</v>
      </c>
      <c r="C23" s="8">
        <v>3</v>
      </c>
      <c r="D23" s="22">
        <v>4</v>
      </c>
    </row>
    <row r="24" spans="1:4" ht="22.5" customHeight="1">
      <c r="A24" s="23" t="s">
        <v>41</v>
      </c>
      <c r="B24" s="24" t="s">
        <v>4</v>
      </c>
      <c r="C24" s="11">
        <v>1778.27</v>
      </c>
      <c r="D24" s="25">
        <v>1.5287078830637855</v>
      </c>
    </row>
    <row r="25" spans="1:4" ht="22.5" customHeight="1">
      <c r="A25" s="27" t="s">
        <v>23</v>
      </c>
      <c r="B25" s="28" t="s">
        <v>11</v>
      </c>
      <c r="C25" s="3">
        <v>1373.34</v>
      </c>
      <c r="D25" s="29">
        <v>1.1806103377347243</v>
      </c>
    </row>
    <row r="26" spans="1:4" ht="22.5" customHeight="1">
      <c r="A26" s="27" t="s">
        <v>56</v>
      </c>
      <c r="B26" s="28" t="s">
        <v>12</v>
      </c>
      <c r="C26" s="3">
        <v>329.56</v>
      </c>
      <c r="D26" s="29">
        <v>0.2833087233359019</v>
      </c>
    </row>
    <row r="27" spans="1:4" ht="22.5" customHeight="1">
      <c r="A27" s="27" t="s">
        <v>57</v>
      </c>
      <c r="B27" s="28"/>
      <c r="C27" s="3"/>
      <c r="D27" s="29"/>
    </row>
    <row r="28" spans="1:4" ht="22.5" customHeight="1">
      <c r="A28" s="27" t="s">
        <v>58</v>
      </c>
      <c r="B28" s="28" t="s">
        <v>25</v>
      </c>
      <c r="C28" s="3">
        <v>47.37</v>
      </c>
      <c r="D28" s="29">
        <v>0.04071829241106855</v>
      </c>
    </row>
    <row r="29" spans="1:4" ht="22.5" customHeight="1">
      <c r="A29" s="27" t="s">
        <v>26</v>
      </c>
      <c r="B29" s="28" t="s">
        <v>27</v>
      </c>
      <c r="C29" s="3">
        <v>0</v>
      </c>
      <c r="D29" s="29">
        <v>0</v>
      </c>
    </row>
    <row r="30" spans="1:4" ht="22.5" customHeight="1">
      <c r="A30" s="27" t="s">
        <v>29</v>
      </c>
      <c r="B30" s="28" t="s">
        <v>28</v>
      </c>
      <c r="C30" s="3">
        <v>28</v>
      </c>
      <c r="D30" s="29">
        <v>0.02407052958209057</v>
      </c>
    </row>
    <row r="31" spans="1:4" ht="22.5" customHeight="1">
      <c r="A31" s="30" t="s">
        <v>30</v>
      </c>
      <c r="B31" s="28" t="s">
        <v>5</v>
      </c>
      <c r="C31" s="47">
        <v>216.37</v>
      </c>
      <c r="D31" s="29">
        <v>0.18600283380470709</v>
      </c>
    </row>
    <row r="32" spans="1:4" ht="22.5" customHeight="1">
      <c r="A32" s="30" t="s">
        <v>43</v>
      </c>
      <c r="B32" s="28"/>
      <c r="C32" s="47"/>
      <c r="D32" s="29">
        <v>0</v>
      </c>
    </row>
    <row r="33" spans="1:4" ht="22.5" customHeight="1">
      <c r="A33" s="27" t="s">
        <v>36</v>
      </c>
      <c r="B33" s="28" t="s">
        <v>13</v>
      </c>
      <c r="C33" s="3">
        <v>160.48</v>
      </c>
      <c r="D33" s="29">
        <v>0.13795891642062508</v>
      </c>
    </row>
    <row r="34" spans="1:4" ht="22.5" customHeight="1">
      <c r="A34" s="27" t="s">
        <v>37</v>
      </c>
      <c r="B34" s="28" t="s">
        <v>14</v>
      </c>
      <c r="C34" s="3">
        <v>48.39</v>
      </c>
      <c r="D34" s="29">
        <v>0.04160161207378961</v>
      </c>
    </row>
    <row r="35" spans="1:4" ht="22.5" customHeight="1">
      <c r="A35" s="27" t="s">
        <v>38</v>
      </c>
      <c r="B35" s="28" t="s">
        <v>35</v>
      </c>
      <c r="C35" s="3">
        <v>7.49</v>
      </c>
      <c r="D35" s="29">
        <v>0.0064423053102923835</v>
      </c>
    </row>
    <row r="36" spans="1:4" ht="22.5" customHeight="1">
      <c r="A36" s="30" t="s">
        <v>31</v>
      </c>
      <c r="B36" s="28" t="s">
        <v>6</v>
      </c>
      <c r="C36" s="47">
        <v>2746.69</v>
      </c>
      <c r="D36" s="29">
        <v>2.3612206754694487</v>
      </c>
    </row>
    <row r="37" spans="1:4" ht="22.5" customHeight="1">
      <c r="A37" s="31" t="s">
        <v>32</v>
      </c>
      <c r="B37" s="32" t="s">
        <v>7</v>
      </c>
      <c r="C37" s="10">
        <v>968.42</v>
      </c>
      <c r="D37" s="33">
        <v>0.8325127924056632</v>
      </c>
    </row>
    <row r="38" spans="1:4" ht="22.5" customHeight="1">
      <c r="A38" s="27" t="s">
        <v>33</v>
      </c>
      <c r="B38" s="28" t="s">
        <v>8</v>
      </c>
      <c r="C38" s="47">
        <v>1994.64</v>
      </c>
      <c r="D38" s="29">
        <v>1.7147107168684923</v>
      </c>
    </row>
    <row r="39" spans="1:4" ht="22.5" customHeight="1" thickBot="1">
      <c r="A39" s="34" t="s">
        <v>34</v>
      </c>
      <c r="B39" s="35" t="s">
        <v>9</v>
      </c>
      <c r="C39" s="12">
        <v>0.71</v>
      </c>
      <c r="D39" s="36">
        <v>0.0006103340674070301</v>
      </c>
    </row>
    <row r="40" spans="1:4" ht="22.5" customHeight="1">
      <c r="A40" s="37"/>
      <c r="B40" s="38"/>
      <c r="C40" s="5"/>
      <c r="D40" s="39"/>
    </row>
    <row r="41" spans="1:4" ht="16.5" customHeight="1">
      <c r="A41" s="55" t="s">
        <v>61</v>
      </c>
      <c r="B41" s="56"/>
      <c r="C41" s="56"/>
      <c r="D41" s="56"/>
    </row>
    <row r="42" spans="1:4" ht="18" customHeight="1">
      <c r="A42" s="57" t="s">
        <v>60</v>
      </c>
      <c r="B42" s="57"/>
      <c r="C42" s="57"/>
      <c r="D42" s="57"/>
    </row>
    <row r="43" spans="1:4" ht="16.5" customHeight="1">
      <c r="A43" s="57" t="s">
        <v>62</v>
      </c>
      <c r="B43" s="57"/>
      <c r="C43" s="57"/>
      <c r="D43" s="57"/>
    </row>
    <row r="44" spans="1:4" ht="16.5" customHeight="1">
      <c r="A44" s="48"/>
      <c r="B44" s="41"/>
      <c r="C44" s="5"/>
      <c r="D44" s="42"/>
    </row>
    <row r="45" spans="1:4" ht="16.5" customHeight="1">
      <c r="A45" s="40"/>
      <c r="B45" s="41"/>
      <c r="C45" s="5"/>
      <c r="D45" s="42"/>
    </row>
    <row r="46" spans="1:2" ht="12.75">
      <c r="A46" s="13" t="s">
        <v>1</v>
      </c>
      <c r="B46" s="41"/>
    </row>
    <row r="47" spans="1:4" s="44" customFormat="1" ht="15.75">
      <c r="A47" s="51" t="s">
        <v>55</v>
      </c>
      <c r="B47" s="51"/>
      <c r="C47" s="51"/>
      <c r="D47" s="51"/>
    </row>
    <row r="48" spans="1:4" s="44" customFormat="1" ht="15.75">
      <c r="A48" s="43"/>
      <c r="B48" s="43"/>
      <c r="C48" s="43"/>
      <c r="D48" s="43"/>
    </row>
    <row r="49" spans="1:4" s="44" customFormat="1" ht="15.75">
      <c r="A49" s="43"/>
      <c r="B49" s="43"/>
      <c r="C49" s="43"/>
      <c r="D49" s="43"/>
    </row>
    <row r="50" spans="1:4" s="44" customFormat="1" ht="15.75">
      <c r="A50" s="9"/>
      <c r="B50" s="45"/>
      <c r="C50" s="9"/>
      <c r="D50" s="9"/>
    </row>
    <row r="51" spans="1:4" s="44" customFormat="1" ht="15.75" customHeight="1">
      <c r="A51" s="51" t="s">
        <v>44</v>
      </c>
      <c r="B51" s="51"/>
      <c r="C51" s="51"/>
      <c r="D51" s="51"/>
    </row>
    <row r="52" spans="2:3" ht="12.75">
      <c r="B52" s="46"/>
      <c r="C52" s="5"/>
    </row>
    <row r="53" ht="12.75">
      <c r="B53" s="46"/>
    </row>
    <row r="57" ht="15.75">
      <c r="A57" s="49" t="s">
        <v>59</v>
      </c>
    </row>
  </sheetData>
  <mergeCells count="25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47:D47"/>
    <mergeCell ref="A51:D51"/>
    <mergeCell ref="A17:D17"/>
    <mergeCell ref="A18:D18"/>
    <mergeCell ref="A19:D19"/>
    <mergeCell ref="C21:D21"/>
    <mergeCell ref="A41:D41"/>
    <mergeCell ref="A42:D42"/>
    <mergeCell ref="A43:D43"/>
  </mergeCell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avfrolov</cp:lastModifiedBy>
  <cp:lastPrinted>2008-01-24T15:07:43Z</cp:lastPrinted>
  <dcterms:created xsi:type="dcterms:W3CDTF">2003-04-25T05:37:48Z</dcterms:created>
  <dcterms:modified xsi:type="dcterms:W3CDTF">2008-01-24T16:27:20Z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1129278585</vt:i4>
  </property>
  <property fmtid="{D5CDD505-2E9C-101B-9397-08002B2CF9AE}" pid="4" name="_EmailSubje">
    <vt:lpwstr/>
  </property>
  <property fmtid="{D5CDD505-2E9C-101B-9397-08002B2CF9AE}" pid="5" name="_AuthorEma">
    <vt:lpwstr>Galustova@alor.ru</vt:lpwstr>
  </property>
  <property fmtid="{D5CDD505-2E9C-101B-9397-08002B2CF9AE}" pid="6" name="_AuthorEmailDisplayNa">
    <vt:lpwstr>Galustova Anna</vt:lpwstr>
  </property>
</Properties>
</file>