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32" windowHeight="8532" activeTab="0"/>
  </bookViews>
  <sheets>
    <sheet name="тыс.руб." sheetId="1" r:id="rId1"/>
    <sheet name="руб." sheetId="2" r:id="rId2"/>
  </sheets>
  <definedNames/>
  <calcPr fullCalcOnLoad="1"/>
</workbook>
</file>

<file path=xl/sharedStrings.xml><?xml version="1.0" encoding="utf-8"?>
<sst xmlns="http://schemas.openxmlformats.org/spreadsheetml/2006/main" count="538" uniqueCount="179">
  <si>
    <t>Код показателя</t>
  </si>
  <si>
    <t>На начало отчетного года</t>
  </si>
  <si>
    <t>На конец отчетного периода</t>
  </si>
  <si>
    <t>I. ВНЕОБОРОТНЫЕ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</si>
  <si>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</si>
  <si>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</si>
  <si>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</si>
  <si>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</si>
  <si>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</si>
  <si>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</si>
  <si>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</si>
  <si>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</si>
  <si>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</si>
  <si>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в том числе:</t>
  </si>
  <si>
    <t>сырье, материалы и другие аналогичные ценности</t>
  </si>
  <si>
    <t>животные на выращивании и откорме</t>
  </si>
  <si>
    <t>затраты в незавершенном производстве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</si>
  <si>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</si>
  <si>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</si>
  <si>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</si>
  <si>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</si>
  <si>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</si>
  <si>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</si>
  <si>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в том числе покупатели и заказчики</t>
  </si>
  <si>
    <t>Дебиторская задолженность (платежи по которой ожидаются в течение 12 месяцев после отчетной даты)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</si>
  <si>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</si>
  <si>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</si>
  <si>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</si>
  <si>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II</t>
  </si>
  <si>
    <t>БАЛАНС</t>
  </si>
  <si>
    <t>БУХГАЛТЕРСКИЙ БАЛАНС</t>
  </si>
  <si>
    <t xml:space="preserve">на </t>
  </si>
  <si>
    <t xml:space="preserve"> г.</t>
  </si>
  <si>
    <t>КОДЫ</t>
  </si>
  <si>
    <t>0710001</t>
  </si>
  <si>
    <t>Организация</t>
  </si>
  <si>
    <t>Идентификационный номер налогоплательщика</t>
  </si>
  <si>
    <t>Вид деятельности</t>
  </si>
  <si>
    <t>Организационно-правовая форма/форма собственности</t>
  </si>
  <si>
    <t>Местонахождение (адрес)</t>
  </si>
  <si>
    <t>Форма № 1 по ОКУД</t>
  </si>
  <si>
    <t>Дата (год, месяц, число)</t>
  </si>
  <si>
    <t>по ОКПО</t>
  </si>
  <si>
    <t>ИНН</t>
  </si>
  <si>
    <t>по ОКВЭД</t>
  </si>
  <si>
    <t>по ОКОПФ/ОКФС</t>
  </si>
  <si>
    <t>по ОКЕИ</t>
  </si>
  <si>
    <t>Дата утверждения</t>
  </si>
  <si>
    <t>ПАССИВ</t>
  </si>
  <si>
    <t>АКТИВ</t>
  </si>
  <si>
    <t>III. КАПИТАЛ И РЕЗЕРВЫ</t>
  </si>
  <si>
    <t>Уставный капитал</t>
  </si>
  <si>
    <t>Собственные акции, выкупленные у акционеров</t>
  </si>
  <si>
    <t>110</t>
  </si>
  <si>
    <t>120</t>
  </si>
  <si>
    <t>130</t>
  </si>
  <si>
    <t>135</t>
  </si>
  <si>
    <t>140</t>
  </si>
  <si>
    <t>145</t>
  </si>
  <si>
    <t>150</t>
  </si>
  <si>
    <t>190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</si>
  <si>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</si>
  <si>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</si>
  <si>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</si>
  <si>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</si>
  <si>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</si>
  <si>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</si>
  <si>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</si>
  <si>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</si>
  <si>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</si>
  <si>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(</t>
  </si>
  <si>
    <t>)</t>
  </si>
  <si>
    <t>Добавочный капитал</t>
  </si>
  <si>
    <t>Резервный капитал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</si>
  <si>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</si>
  <si>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</si>
  <si>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</si>
  <si>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</si>
  <si>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</si>
  <si>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</si>
  <si>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</si>
  <si>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Прочие долгосрочные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</si>
  <si>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</si>
  <si>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</si>
  <si>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</si>
  <si>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</si>
  <si>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</si>
  <si>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</si>
  <si>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</si>
  <si>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</si>
  <si>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перед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</si>
  <si>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</si>
  <si>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</si>
  <si>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</si>
  <si>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</si>
  <si>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Арендованные основные средства</t>
  </si>
  <si>
    <t>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</si>
  <si>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</si>
  <si>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</si>
  <si>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</si>
  <si>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</si>
  <si>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Обеспечения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</si>
  <si>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</si>
  <si>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</si>
  <si>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</si>
  <si>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>410</t>
  </si>
  <si>
    <t>420</t>
  </si>
  <si>
    <t>430</t>
  </si>
  <si>
    <t>470</t>
  </si>
  <si>
    <t>490</t>
  </si>
  <si>
    <t>510</t>
  </si>
  <si>
    <t>515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</si>
  <si>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</si>
  <si>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</si>
  <si>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</si>
  <si>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</si>
  <si>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</si>
  <si>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</si>
  <si>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</si>
  <si>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</si>
  <si>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</si>
  <si>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</si>
  <si>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Руководитель</t>
  </si>
  <si>
    <t>(подпись)</t>
  </si>
  <si>
    <t>(расшифровка подписи)</t>
  </si>
  <si>
    <t>Главный бухгалтер</t>
  </si>
  <si>
    <t>"</t>
  </si>
  <si>
    <t>Дата отправки (принятия)</t>
  </si>
  <si>
    <t>Форма 0710001 с. 2</t>
  </si>
  <si>
    <t>Запасы</t>
  </si>
  <si>
    <t>Справка о наличии ценностей, учитываемых на забалансовых счетах</t>
  </si>
  <si>
    <t>ООО "Управляющая компания "Агана"</t>
  </si>
  <si>
    <t>управление инвестиционными фондами</t>
  </si>
  <si>
    <t>Общество с ограниченной ответсвенностью</t>
  </si>
  <si>
    <t xml:space="preserve">  119017, Москва, Старомонетный пер., д.9, стр.1</t>
  </si>
  <si>
    <t>55220220</t>
  </si>
  <si>
    <t>7706219982</t>
  </si>
  <si>
    <t>65</t>
  </si>
  <si>
    <t>16</t>
  </si>
  <si>
    <t>в том числе вложения в нематериальные активы</t>
  </si>
  <si>
    <t>-</t>
  </si>
  <si>
    <t>131</t>
  </si>
  <si>
    <t>211</t>
  </si>
  <si>
    <t>212</t>
  </si>
  <si>
    <t>213</t>
  </si>
  <si>
    <t>214</t>
  </si>
  <si>
    <t>215</t>
  </si>
  <si>
    <t>216</t>
  </si>
  <si>
    <t>217</t>
  </si>
  <si>
    <t>241</t>
  </si>
  <si>
    <t>431</t>
  </si>
  <si>
    <t>432</t>
  </si>
  <si>
    <t>621</t>
  </si>
  <si>
    <t>622</t>
  </si>
  <si>
    <t>623</t>
  </si>
  <si>
    <t>624</t>
  </si>
  <si>
    <t>625</t>
  </si>
  <si>
    <t>Единица измерения: тыс. руб.</t>
  </si>
  <si>
    <t>Челыхова Е.А.</t>
  </si>
  <si>
    <t>384</t>
  </si>
  <si>
    <t>частная</t>
  </si>
  <si>
    <t>261</t>
  </si>
  <si>
    <t>262</t>
  </si>
  <si>
    <t>касса</t>
  </si>
  <si>
    <t>расчетный счет</t>
  </si>
  <si>
    <t>65.23</t>
  </si>
  <si>
    <t>Телипко О.В.</t>
  </si>
  <si>
    <t>9</t>
  </si>
  <si>
    <t>09</t>
  </si>
  <si>
    <t>23</t>
  </si>
  <si>
    <t>30 июня</t>
  </si>
  <si>
    <t>06</t>
  </si>
  <si>
    <t>30</t>
  </si>
  <si>
    <t>июля</t>
  </si>
  <si>
    <t xml:space="preserve">   касса</t>
  </si>
  <si>
    <t xml:space="preserve">   расчетный счет</t>
  </si>
  <si>
    <t>30 сентября</t>
  </si>
  <si>
    <t>21</t>
  </si>
  <si>
    <t>октября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</si>
</sst>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49" fontId="1" fillId="0" borderId="20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" fillId="0" borderId="21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 wrapText="1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 horizontal="center"/>
    </xf>
    <xf numFmtId="3" fontId="1" fillId="0" borderId="31" xfId="0" applyNumberFormat="1" applyFont="1" applyFill="1" applyBorder="1" applyAlignment="1">
      <alignment horizontal="center"/>
    </xf>
    <xf numFmtId="3" fontId="1" fillId="0" borderId="34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15" xfId="0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3" fontId="1" fillId="0" borderId="28" xfId="0" applyNumberFormat="1" applyFont="1" applyFill="1" applyBorder="1" applyAlignment="1">
      <alignment horizontal="center"/>
    </xf>
    <xf numFmtId="3" fontId="1" fillId="0" borderId="24" xfId="0" applyNumberFormat="1" applyFont="1" applyFill="1" applyBorder="1" applyAlignment="1">
      <alignment horizontal="center"/>
    </xf>
    <xf numFmtId="3" fontId="1" fillId="0" borderId="29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vertical="top"/>
    </xf>
    <xf numFmtId="0" fontId="1" fillId="0" borderId="4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3" fontId="1" fillId="0" borderId="3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left"/>
    </xf>
    <xf numFmtId="3" fontId="1" fillId="0" borderId="5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49" fontId="1" fillId="0" borderId="37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Fill="1" applyBorder="1" applyAlignment="1">
      <alignment/>
    </xf>
    <xf numFmtId="0" fontId="0" fillId="0" borderId="19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02"/>
  <sheetViews>
    <sheetView tabSelected="1" workbookViewId="0" topLeftCell="A1">
      <selection activeCell="J103" sqref="J103"/>
    </sheetView>
  </sheetViews>
  <sheetFormatPr defaultColWidth="9.00390625" defaultRowHeight="12.75"/>
  <cols>
    <col min="1" max="16384" width="0.875" style="1" customWidth="1"/>
  </cols>
  <sheetData>
    <row r="1" spans="1:107" ht="15">
      <c r="A1" s="131" t="s">
        <v>30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</row>
    <row r="2" spans="41:67" ht="12.75">
      <c r="AO2" s="2" t="s">
        <v>31</v>
      </c>
      <c r="AP2" s="38" t="s">
        <v>176</v>
      </c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40">
        <v>200</v>
      </c>
      <c r="BH2" s="40"/>
      <c r="BI2" s="40"/>
      <c r="BJ2" s="40"/>
      <c r="BK2" s="40"/>
      <c r="BL2" s="38" t="s">
        <v>167</v>
      </c>
      <c r="BM2" s="38"/>
      <c r="BN2" s="38"/>
      <c r="BO2" s="1" t="s">
        <v>32</v>
      </c>
    </row>
    <row r="3" spans="90:107" ht="13.5" thickBot="1">
      <c r="CL3" s="89" t="s">
        <v>33</v>
      </c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1"/>
    </row>
    <row r="4" spans="87:107" ht="12.75">
      <c r="CI4" s="2" t="s">
        <v>40</v>
      </c>
      <c r="CL4" s="122" t="s">
        <v>34</v>
      </c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4"/>
    </row>
    <row r="5" spans="87:107" ht="12.75">
      <c r="CI5" s="2" t="s">
        <v>41</v>
      </c>
      <c r="CL5" s="34" t="s">
        <v>168</v>
      </c>
      <c r="CM5" s="35"/>
      <c r="CN5" s="35"/>
      <c r="CO5" s="35"/>
      <c r="CP5" s="35"/>
      <c r="CQ5" s="29"/>
      <c r="CR5" s="130" t="s">
        <v>168</v>
      </c>
      <c r="CS5" s="35"/>
      <c r="CT5" s="35"/>
      <c r="CU5" s="35"/>
      <c r="CV5" s="35"/>
      <c r="CW5" s="29"/>
      <c r="CX5" s="130" t="s">
        <v>172</v>
      </c>
      <c r="CY5" s="35"/>
      <c r="CZ5" s="35"/>
      <c r="DA5" s="35"/>
      <c r="DB5" s="35"/>
      <c r="DC5" s="129"/>
    </row>
    <row r="6" spans="1:107" ht="12.75">
      <c r="A6" s="1" t="s">
        <v>35</v>
      </c>
      <c r="N6" s="121" t="s">
        <v>131</v>
      </c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CI6" s="2" t="s">
        <v>42</v>
      </c>
      <c r="CL6" s="34" t="s">
        <v>135</v>
      </c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129"/>
    </row>
    <row r="7" spans="1:107" ht="12.75">
      <c r="A7" s="1" t="s">
        <v>36</v>
      </c>
      <c r="CI7" s="2" t="s">
        <v>43</v>
      </c>
      <c r="CL7" s="34" t="s">
        <v>136</v>
      </c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129"/>
    </row>
    <row r="8" spans="1:107" ht="12.75">
      <c r="A8" s="1" t="s">
        <v>37</v>
      </c>
      <c r="S8" s="121" t="s">
        <v>132</v>
      </c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CI8" s="2" t="s">
        <v>44</v>
      </c>
      <c r="CL8" s="34" t="s">
        <v>165</v>
      </c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129"/>
    </row>
    <row r="9" spans="1:107" ht="12.75">
      <c r="A9" s="1" t="s">
        <v>38</v>
      </c>
      <c r="BA9" s="106" t="s">
        <v>160</v>
      </c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CL9" s="86" t="s">
        <v>137</v>
      </c>
      <c r="CM9" s="87"/>
      <c r="CN9" s="87"/>
      <c r="CO9" s="87"/>
      <c r="CP9" s="87"/>
      <c r="CQ9" s="87"/>
      <c r="CR9" s="87"/>
      <c r="CS9" s="87"/>
      <c r="CT9" s="88"/>
      <c r="CU9" s="125" t="s">
        <v>138</v>
      </c>
      <c r="CV9" s="87"/>
      <c r="CW9" s="87"/>
      <c r="CX9" s="87"/>
      <c r="CY9" s="87"/>
      <c r="CZ9" s="87"/>
      <c r="DA9" s="87"/>
      <c r="DB9" s="87"/>
      <c r="DC9" s="126"/>
    </row>
    <row r="10" spans="1:107" ht="12.75">
      <c r="A10" s="121" t="s">
        <v>133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CI10" s="2" t="s">
        <v>45</v>
      </c>
      <c r="CL10" s="55"/>
      <c r="CM10" s="38"/>
      <c r="CN10" s="38"/>
      <c r="CO10" s="38"/>
      <c r="CP10" s="38"/>
      <c r="CQ10" s="38"/>
      <c r="CR10" s="38"/>
      <c r="CS10" s="38"/>
      <c r="CT10" s="56"/>
      <c r="CU10" s="127"/>
      <c r="CV10" s="38"/>
      <c r="CW10" s="38"/>
      <c r="CX10" s="38"/>
      <c r="CY10" s="38"/>
      <c r="CZ10" s="38"/>
      <c r="DA10" s="38"/>
      <c r="DB10" s="38"/>
      <c r="DC10" s="128"/>
    </row>
    <row r="11" spans="1:107" ht="13.5" thickBot="1">
      <c r="A11" s="1" t="s">
        <v>157</v>
      </c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CI11" s="2" t="s">
        <v>46</v>
      </c>
      <c r="CL11" s="43" t="s">
        <v>159</v>
      </c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120"/>
    </row>
    <row r="12" spans="1:107" ht="12.75">
      <c r="A12" s="1" t="s">
        <v>39</v>
      </c>
      <c r="Z12" s="121" t="s">
        <v>134</v>
      </c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</row>
    <row r="13" ht="13.5" thickBot="1"/>
    <row r="14" spans="64:107" ht="12.75">
      <c r="BL14" s="1" t="s">
        <v>47</v>
      </c>
      <c r="CL14" s="122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4"/>
    </row>
    <row r="15" spans="64:107" ht="13.5" thickBot="1">
      <c r="BL15" s="1" t="s">
        <v>127</v>
      </c>
      <c r="CL15" s="43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120"/>
    </row>
    <row r="17" spans="1:107" ht="26.25" customHeight="1">
      <c r="A17" s="114" t="s">
        <v>49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6"/>
      <c r="BD17" s="117" t="s">
        <v>0</v>
      </c>
      <c r="BE17" s="118"/>
      <c r="BF17" s="118"/>
      <c r="BG17" s="118"/>
      <c r="BH17" s="118"/>
      <c r="BI17" s="118"/>
      <c r="BJ17" s="118"/>
      <c r="BK17" s="118"/>
      <c r="BL17" s="118"/>
      <c r="BM17" s="118"/>
      <c r="BN17" s="119"/>
      <c r="BO17" s="117" t="s">
        <v>1</v>
      </c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9"/>
      <c r="CJ17" s="117" t="s">
        <v>2</v>
      </c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9"/>
    </row>
    <row r="18" spans="1:107" ht="13.5" thickBot="1">
      <c r="A18" s="30">
        <v>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2"/>
      <c r="BD18" s="89">
        <v>2</v>
      </c>
      <c r="BE18" s="90"/>
      <c r="BF18" s="90"/>
      <c r="BG18" s="90"/>
      <c r="BH18" s="90"/>
      <c r="BI18" s="90"/>
      <c r="BJ18" s="90"/>
      <c r="BK18" s="90"/>
      <c r="BL18" s="90"/>
      <c r="BM18" s="90"/>
      <c r="BN18" s="91"/>
      <c r="BO18" s="89">
        <v>3</v>
      </c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1"/>
      <c r="CJ18" s="89">
        <v>4</v>
      </c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1"/>
    </row>
    <row r="19" spans="1:107" ht="12.75">
      <c r="A19" s="103" t="s">
        <v>3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52" t="s">
        <v>53</v>
      </c>
      <c r="BE19" s="53"/>
      <c r="BF19" s="53"/>
      <c r="BG19" s="53"/>
      <c r="BH19" s="53"/>
      <c r="BI19" s="53"/>
      <c r="BJ19" s="53"/>
      <c r="BK19" s="53"/>
      <c r="BL19" s="53"/>
      <c r="BM19" s="53"/>
      <c r="BN19" s="54"/>
      <c r="BO19" s="57">
        <v>398</v>
      </c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9"/>
      <c r="CJ19" s="98">
        <v>358</v>
      </c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100"/>
    </row>
    <row r="20" spans="1:107" ht="12.75">
      <c r="A20" s="4"/>
      <c r="B20" s="64" t="s">
        <v>4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5"/>
      <c r="BD20" s="55"/>
      <c r="BE20" s="38"/>
      <c r="BF20" s="38"/>
      <c r="BG20" s="38"/>
      <c r="BH20" s="38"/>
      <c r="BI20" s="38"/>
      <c r="BJ20" s="38"/>
      <c r="BK20" s="38"/>
      <c r="BL20" s="38"/>
      <c r="BM20" s="38"/>
      <c r="BN20" s="56"/>
      <c r="BO20" s="60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61"/>
      <c r="CJ20" s="83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5"/>
    </row>
    <row r="21" spans="1:107" ht="12.75">
      <c r="A21" s="6"/>
      <c r="B21" s="42" t="s">
        <v>5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7"/>
      <c r="BD21" s="34" t="s">
        <v>54</v>
      </c>
      <c r="BE21" s="35"/>
      <c r="BF21" s="35"/>
      <c r="BG21" s="35"/>
      <c r="BH21" s="35"/>
      <c r="BI21" s="35"/>
      <c r="BJ21" s="35"/>
      <c r="BK21" s="35"/>
      <c r="BL21" s="35"/>
      <c r="BM21" s="35"/>
      <c r="BN21" s="29"/>
      <c r="BO21" s="30">
        <v>1315</v>
      </c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2"/>
      <c r="CJ21" s="26">
        <v>803</v>
      </c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8"/>
    </row>
    <row r="22" spans="1:107" ht="12.75">
      <c r="A22" s="6"/>
      <c r="B22" s="42" t="s">
        <v>6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7"/>
      <c r="BD22" s="34" t="s">
        <v>55</v>
      </c>
      <c r="BE22" s="35"/>
      <c r="BF22" s="35"/>
      <c r="BG22" s="35"/>
      <c r="BH22" s="35"/>
      <c r="BI22" s="35"/>
      <c r="BJ22" s="35"/>
      <c r="BK22" s="35"/>
      <c r="BL22" s="35"/>
      <c r="BM22" s="35"/>
      <c r="BN22" s="29"/>
      <c r="BO22" s="30" t="s">
        <v>140</v>
      </c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2"/>
      <c r="CJ22" s="26" t="s">
        <v>140</v>
      </c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8"/>
    </row>
    <row r="23" spans="1:107" ht="12.75">
      <c r="A23" s="6"/>
      <c r="B23" s="7"/>
      <c r="C23" s="7"/>
      <c r="D23" s="36" t="s">
        <v>139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8"/>
      <c r="BD23" s="34" t="s">
        <v>141</v>
      </c>
      <c r="BE23" s="35"/>
      <c r="BF23" s="35"/>
      <c r="BG23" s="35"/>
      <c r="BH23" s="35"/>
      <c r="BI23" s="35"/>
      <c r="BJ23" s="35"/>
      <c r="BK23" s="35"/>
      <c r="BL23" s="35"/>
      <c r="BM23" s="35"/>
      <c r="BN23" s="29"/>
      <c r="BO23" s="30" t="s">
        <v>140</v>
      </c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2"/>
      <c r="CJ23" s="26" t="s">
        <v>140</v>
      </c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8"/>
    </row>
    <row r="24" spans="1:107" ht="12.75">
      <c r="A24" s="6"/>
      <c r="B24" s="42" t="s">
        <v>7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7"/>
      <c r="BD24" s="34" t="s">
        <v>56</v>
      </c>
      <c r="BE24" s="35"/>
      <c r="BF24" s="35"/>
      <c r="BG24" s="35"/>
      <c r="BH24" s="35"/>
      <c r="BI24" s="35"/>
      <c r="BJ24" s="35"/>
      <c r="BK24" s="35"/>
      <c r="BL24" s="35"/>
      <c r="BM24" s="35"/>
      <c r="BN24" s="29"/>
      <c r="BO24" s="30" t="s">
        <v>140</v>
      </c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2"/>
      <c r="CJ24" s="26" t="s">
        <v>140</v>
      </c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8"/>
    </row>
    <row r="25" spans="1:107" ht="12.75">
      <c r="A25" s="6"/>
      <c r="B25" s="42" t="s">
        <v>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7"/>
      <c r="BD25" s="34" t="s">
        <v>57</v>
      </c>
      <c r="BE25" s="35"/>
      <c r="BF25" s="35"/>
      <c r="BG25" s="35"/>
      <c r="BH25" s="35"/>
      <c r="BI25" s="35"/>
      <c r="BJ25" s="35"/>
      <c r="BK25" s="35"/>
      <c r="BL25" s="35"/>
      <c r="BM25" s="35"/>
      <c r="BN25" s="29"/>
      <c r="BO25" s="30">
        <v>8000</v>
      </c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2"/>
      <c r="CJ25" s="26">
        <v>8000</v>
      </c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8"/>
    </row>
    <row r="26" spans="1:107" ht="12.75">
      <c r="A26" s="6"/>
      <c r="B26" s="42" t="s">
        <v>9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7"/>
      <c r="BD26" s="34" t="s">
        <v>58</v>
      </c>
      <c r="BE26" s="35"/>
      <c r="BF26" s="35"/>
      <c r="BG26" s="35"/>
      <c r="BH26" s="35"/>
      <c r="BI26" s="35"/>
      <c r="BJ26" s="35"/>
      <c r="BK26" s="35"/>
      <c r="BL26" s="35"/>
      <c r="BM26" s="35"/>
      <c r="BN26" s="29"/>
      <c r="BO26" s="30" t="s">
        <v>140</v>
      </c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2"/>
      <c r="CJ26" s="26" t="s">
        <v>140</v>
      </c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8"/>
    </row>
    <row r="27" spans="1:107" ht="14.25" customHeight="1" thickBot="1">
      <c r="A27" s="9"/>
      <c r="B27" s="78" t="s">
        <v>10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10"/>
      <c r="BD27" s="43" t="s">
        <v>59</v>
      </c>
      <c r="BE27" s="44"/>
      <c r="BF27" s="44"/>
      <c r="BG27" s="44"/>
      <c r="BH27" s="44"/>
      <c r="BI27" s="44"/>
      <c r="BJ27" s="44"/>
      <c r="BK27" s="44"/>
      <c r="BL27" s="44"/>
      <c r="BM27" s="44"/>
      <c r="BN27" s="45"/>
      <c r="BO27" s="46" t="s">
        <v>140</v>
      </c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8"/>
      <c r="CJ27" s="79" t="s">
        <v>140</v>
      </c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1"/>
    </row>
    <row r="28" spans="1:107" ht="13.5" thickBot="1">
      <c r="A28" s="11"/>
      <c r="B28" s="12"/>
      <c r="C28" s="12"/>
      <c r="D28" s="12"/>
      <c r="E28" s="12"/>
      <c r="F28" s="77" t="s">
        <v>11</v>
      </c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13"/>
      <c r="BD28" s="68" t="s">
        <v>60</v>
      </c>
      <c r="BE28" s="69"/>
      <c r="BF28" s="69"/>
      <c r="BG28" s="69"/>
      <c r="BH28" s="69"/>
      <c r="BI28" s="69"/>
      <c r="BJ28" s="69"/>
      <c r="BK28" s="69"/>
      <c r="BL28" s="69"/>
      <c r="BM28" s="69"/>
      <c r="BN28" s="70"/>
      <c r="BO28" s="71">
        <f>BO19+BO21+BO25</f>
        <v>9713</v>
      </c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3"/>
      <c r="CJ28" s="74">
        <f>CJ19+CJ21+CJ25</f>
        <v>9161</v>
      </c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6"/>
    </row>
    <row r="29" spans="1:107" ht="12.75">
      <c r="A29" s="103" t="s">
        <v>12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5"/>
      <c r="BD29" s="52" t="s">
        <v>61</v>
      </c>
      <c r="BE29" s="53"/>
      <c r="BF29" s="53"/>
      <c r="BG29" s="53"/>
      <c r="BH29" s="53"/>
      <c r="BI29" s="53"/>
      <c r="BJ29" s="53"/>
      <c r="BK29" s="53"/>
      <c r="BL29" s="53"/>
      <c r="BM29" s="53"/>
      <c r="BN29" s="54"/>
      <c r="BO29" s="57">
        <f>BO31+BO37</f>
        <v>219</v>
      </c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9"/>
      <c r="CJ29" s="98">
        <f>CJ37</f>
        <v>344</v>
      </c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100"/>
    </row>
    <row r="30" spans="1:107" ht="12.75">
      <c r="A30" s="4"/>
      <c r="B30" s="64" t="s">
        <v>129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14"/>
      <c r="BD30" s="55"/>
      <c r="BE30" s="38"/>
      <c r="BF30" s="38"/>
      <c r="BG30" s="38"/>
      <c r="BH30" s="38"/>
      <c r="BI30" s="38"/>
      <c r="BJ30" s="38"/>
      <c r="BK30" s="38"/>
      <c r="BL30" s="38"/>
      <c r="BM30" s="38"/>
      <c r="BN30" s="56"/>
      <c r="BO30" s="60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61"/>
      <c r="CJ30" s="83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5"/>
    </row>
    <row r="31" spans="1:107" ht="12.75">
      <c r="A31" s="9"/>
      <c r="B31" s="10"/>
      <c r="C31" s="10"/>
      <c r="D31" s="10"/>
      <c r="E31" s="10"/>
      <c r="F31" s="37" t="s">
        <v>13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15"/>
      <c r="BD31" s="86" t="s">
        <v>142</v>
      </c>
      <c r="BE31" s="87"/>
      <c r="BF31" s="87"/>
      <c r="BG31" s="87"/>
      <c r="BH31" s="87"/>
      <c r="BI31" s="87"/>
      <c r="BJ31" s="87"/>
      <c r="BK31" s="87"/>
      <c r="BL31" s="87"/>
      <c r="BM31" s="87"/>
      <c r="BN31" s="88"/>
      <c r="BO31" s="89">
        <v>12</v>
      </c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1"/>
      <c r="CJ31" s="92" t="s">
        <v>140</v>
      </c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4"/>
    </row>
    <row r="32" spans="1:107" ht="12.75">
      <c r="A32" s="4"/>
      <c r="B32" s="5"/>
      <c r="C32" s="5"/>
      <c r="D32" s="64" t="s">
        <v>14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14"/>
      <c r="BD32" s="55"/>
      <c r="BE32" s="38"/>
      <c r="BF32" s="38"/>
      <c r="BG32" s="38"/>
      <c r="BH32" s="38"/>
      <c r="BI32" s="38"/>
      <c r="BJ32" s="38"/>
      <c r="BK32" s="38"/>
      <c r="BL32" s="38"/>
      <c r="BM32" s="38"/>
      <c r="BN32" s="56"/>
      <c r="BO32" s="60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61"/>
      <c r="CJ32" s="83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5"/>
    </row>
    <row r="33" spans="1:107" ht="12.75">
      <c r="A33" s="6"/>
      <c r="B33" s="7"/>
      <c r="C33" s="7"/>
      <c r="D33" s="64" t="s">
        <v>15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8"/>
      <c r="BD33" s="34" t="s">
        <v>143</v>
      </c>
      <c r="BE33" s="35"/>
      <c r="BF33" s="35"/>
      <c r="BG33" s="35"/>
      <c r="BH33" s="35"/>
      <c r="BI33" s="35"/>
      <c r="BJ33" s="35"/>
      <c r="BK33" s="35"/>
      <c r="BL33" s="35"/>
      <c r="BM33" s="35"/>
      <c r="BN33" s="29"/>
      <c r="BO33" s="30" t="s">
        <v>140</v>
      </c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2"/>
      <c r="CJ33" s="26" t="s">
        <v>140</v>
      </c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8"/>
    </row>
    <row r="34" spans="1:107" ht="12.75">
      <c r="A34" s="6"/>
      <c r="B34" s="7"/>
      <c r="C34" s="7"/>
      <c r="D34" s="64" t="s">
        <v>16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8"/>
      <c r="BD34" s="34" t="s">
        <v>144</v>
      </c>
      <c r="BE34" s="35"/>
      <c r="BF34" s="35"/>
      <c r="BG34" s="35"/>
      <c r="BH34" s="35"/>
      <c r="BI34" s="35"/>
      <c r="BJ34" s="35"/>
      <c r="BK34" s="35"/>
      <c r="BL34" s="35"/>
      <c r="BM34" s="35"/>
      <c r="BN34" s="29"/>
      <c r="BO34" s="30" t="s">
        <v>140</v>
      </c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2"/>
      <c r="CJ34" s="26" t="s">
        <v>140</v>
      </c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8"/>
    </row>
    <row r="35" spans="1:107" ht="12.75">
      <c r="A35" s="6"/>
      <c r="B35" s="7"/>
      <c r="C35" s="7"/>
      <c r="D35" s="64" t="s">
        <v>17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8"/>
      <c r="BD35" s="34" t="s">
        <v>145</v>
      </c>
      <c r="BE35" s="35"/>
      <c r="BF35" s="35"/>
      <c r="BG35" s="35"/>
      <c r="BH35" s="35"/>
      <c r="BI35" s="35"/>
      <c r="BJ35" s="35"/>
      <c r="BK35" s="35"/>
      <c r="BL35" s="35"/>
      <c r="BM35" s="35"/>
      <c r="BN35" s="29"/>
      <c r="BO35" s="30" t="s">
        <v>140</v>
      </c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2"/>
      <c r="CJ35" s="26" t="s">
        <v>140</v>
      </c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8"/>
    </row>
    <row r="36" spans="1:107" ht="12.75">
      <c r="A36" s="6"/>
      <c r="B36" s="7"/>
      <c r="C36" s="7"/>
      <c r="D36" s="64" t="s">
        <v>18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8"/>
      <c r="BD36" s="34" t="s">
        <v>146</v>
      </c>
      <c r="BE36" s="35"/>
      <c r="BF36" s="35"/>
      <c r="BG36" s="35"/>
      <c r="BH36" s="35"/>
      <c r="BI36" s="35"/>
      <c r="BJ36" s="35"/>
      <c r="BK36" s="35"/>
      <c r="BL36" s="35"/>
      <c r="BM36" s="35"/>
      <c r="BN36" s="29"/>
      <c r="BO36" s="30" t="s">
        <v>140</v>
      </c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2"/>
      <c r="CJ36" s="26" t="s">
        <v>140</v>
      </c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8"/>
    </row>
    <row r="37" spans="1:107" ht="12.75">
      <c r="A37" s="6"/>
      <c r="B37" s="7"/>
      <c r="C37" s="7"/>
      <c r="D37" s="64" t="s">
        <v>19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8"/>
      <c r="BD37" s="34" t="s">
        <v>147</v>
      </c>
      <c r="BE37" s="35"/>
      <c r="BF37" s="35"/>
      <c r="BG37" s="35"/>
      <c r="BH37" s="35"/>
      <c r="BI37" s="35"/>
      <c r="BJ37" s="35"/>
      <c r="BK37" s="35"/>
      <c r="BL37" s="35"/>
      <c r="BM37" s="35"/>
      <c r="BN37" s="29"/>
      <c r="BO37" s="30">
        <v>207</v>
      </c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2"/>
      <c r="CJ37" s="26">
        <v>344</v>
      </c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8"/>
    </row>
    <row r="38" spans="1:107" ht="12.75">
      <c r="A38" s="6"/>
      <c r="B38" s="7"/>
      <c r="C38" s="7"/>
      <c r="D38" s="64" t="s">
        <v>20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8"/>
      <c r="BD38" s="34" t="s">
        <v>148</v>
      </c>
      <c r="BE38" s="35"/>
      <c r="BF38" s="35"/>
      <c r="BG38" s="35"/>
      <c r="BH38" s="35"/>
      <c r="BI38" s="35"/>
      <c r="BJ38" s="35"/>
      <c r="BK38" s="35"/>
      <c r="BL38" s="35"/>
      <c r="BM38" s="35"/>
      <c r="BN38" s="29"/>
      <c r="BO38" s="30" t="s">
        <v>140</v>
      </c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2"/>
      <c r="CJ38" s="26" t="s">
        <v>140</v>
      </c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8"/>
    </row>
    <row r="39" spans="1:107" ht="25.5" customHeight="1">
      <c r="A39" s="6"/>
      <c r="B39" s="42" t="s">
        <v>21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8"/>
      <c r="BD39" s="34" t="s">
        <v>62</v>
      </c>
      <c r="BE39" s="35"/>
      <c r="BF39" s="35"/>
      <c r="BG39" s="35"/>
      <c r="BH39" s="35"/>
      <c r="BI39" s="35"/>
      <c r="BJ39" s="35"/>
      <c r="BK39" s="35"/>
      <c r="BL39" s="35"/>
      <c r="BM39" s="35"/>
      <c r="BN39" s="29"/>
      <c r="BO39" s="30" t="s">
        <v>140</v>
      </c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2"/>
      <c r="CJ39" s="26" t="s">
        <v>140</v>
      </c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8"/>
    </row>
    <row r="40" spans="1:107" ht="38.25" customHeight="1">
      <c r="A40" s="6"/>
      <c r="B40" s="42" t="s">
        <v>22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8"/>
      <c r="BD40" s="34" t="s">
        <v>63</v>
      </c>
      <c r="BE40" s="35"/>
      <c r="BF40" s="35"/>
      <c r="BG40" s="35"/>
      <c r="BH40" s="35"/>
      <c r="BI40" s="35"/>
      <c r="BJ40" s="35"/>
      <c r="BK40" s="35"/>
      <c r="BL40" s="35"/>
      <c r="BM40" s="35"/>
      <c r="BN40" s="29"/>
      <c r="BO40" s="30" t="s">
        <v>140</v>
      </c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2"/>
      <c r="CJ40" s="26" t="s">
        <v>140</v>
      </c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8"/>
    </row>
    <row r="41" spans="1:107" ht="12.75">
      <c r="A41" s="6"/>
      <c r="B41" s="7"/>
      <c r="C41" s="7"/>
      <c r="D41" s="36" t="s">
        <v>23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8"/>
      <c r="BD41" s="34"/>
      <c r="BE41" s="35"/>
      <c r="BF41" s="35"/>
      <c r="BG41" s="35"/>
      <c r="BH41" s="35"/>
      <c r="BI41" s="35"/>
      <c r="BJ41" s="35"/>
      <c r="BK41" s="35"/>
      <c r="BL41" s="35"/>
      <c r="BM41" s="35"/>
      <c r="BN41" s="29"/>
      <c r="BO41" s="30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2"/>
      <c r="CJ41" s="26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8"/>
    </row>
    <row r="42" spans="1:107" ht="25.5" customHeight="1">
      <c r="A42" s="6"/>
      <c r="B42" s="42" t="s">
        <v>24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8"/>
      <c r="BD42" s="34" t="s">
        <v>64</v>
      </c>
      <c r="BE42" s="35"/>
      <c r="BF42" s="35"/>
      <c r="BG42" s="35"/>
      <c r="BH42" s="35"/>
      <c r="BI42" s="35"/>
      <c r="BJ42" s="35"/>
      <c r="BK42" s="35"/>
      <c r="BL42" s="35"/>
      <c r="BM42" s="35"/>
      <c r="BN42" s="29"/>
      <c r="BO42" s="30">
        <v>116926</v>
      </c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2"/>
      <c r="CJ42" s="26">
        <v>162228</v>
      </c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8"/>
    </row>
    <row r="43" spans="1:107" ht="12.75">
      <c r="A43" s="6"/>
      <c r="B43" s="7"/>
      <c r="C43" s="7"/>
      <c r="D43" s="36" t="s">
        <v>23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8"/>
      <c r="BD43" s="34" t="s">
        <v>149</v>
      </c>
      <c r="BE43" s="35"/>
      <c r="BF43" s="35"/>
      <c r="BG43" s="35"/>
      <c r="BH43" s="35"/>
      <c r="BI43" s="35"/>
      <c r="BJ43" s="35"/>
      <c r="BK43" s="35"/>
      <c r="BL43" s="35"/>
      <c r="BM43" s="35"/>
      <c r="BN43" s="29"/>
      <c r="BO43" s="30">
        <v>8152</v>
      </c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2"/>
      <c r="CJ43" s="26">
        <v>10540</v>
      </c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8"/>
    </row>
    <row r="44" spans="1:107" ht="12.75">
      <c r="A44" s="6"/>
      <c r="B44" s="42" t="s">
        <v>25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8"/>
      <c r="BD44" s="34" t="s">
        <v>65</v>
      </c>
      <c r="BE44" s="35"/>
      <c r="BF44" s="35"/>
      <c r="BG44" s="35"/>
      <c r="BH44" s="35"/>
      <c r="BI44" s="35"/>
      <c r="BJ44" s="35"/>
      <c r="BK44" s="35"/>
      <c r="BL44" s="35"/>
      <c r="BM44" s="35"/>
      <c r="BN44" s="29"/>
      <c r="BO44" s="30" t="s">
        <v>140</v>
      </c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2"/>
      <c r="CJ44" s="26" t="s">
        <v>140</v>
      </c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8"/>
    </row>
    <row r="45" spans="1:107" ht="12.75">
      <c r="A45" s="6"/>
      <c r="B45" s="42" t="s">
        <v>26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8"/>
      <c r="BD45" s="34" t="s">
        <v>66</v>
      </c>
      <c r="BE45" s="35"/>
      <c r="BF45" s="35"/>
      <c r="BG45" s="35"/>
      <c r="BH45" s="35"/>
      <c r="BI45" s="35"/>
      <c r="BJ45" s="35"/>
      <c r="BK45" s="35"/>
      <c r="BL45" s="35"/>
      <c r="BM45" s="35"/>
      <c r="BN45" s="29"/>
      <c r="BO45" s="30">
        <v>535</v>
      </c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2"/>
      <c r="CJ45" s="26">
        <v>4371</v>
      </c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8"/>
    </row>
    <row r="46" spans="1:107" ht="12.75" hidden="1">
      <c r="A46" s="9"/>
      <c r="B46" s="10"/>
      <c r="C46" s="10"/>
      <c r="D46" s="10"/>
      <c r="E46" s="10"/>
      <c r="F46" s="37" t="s">
        <v>13</v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15"/>
      <c r="BD46" s="34"/>
      <c r="BE46" s="35"/>
      <c r="BF46" s="35"/>
      <c r="BG46" s="35"/>
      <c r="BH46" s="35"/>
      <c r="BI46" s="35"/>
      <c r="BJ46" s="35"/>
      <c r="BK46" s="35"/>
      <c r="BL46" s="35"/>
      <c r="BM46" s="35"/>
      <c r="BN46" s="29"/>
      <c r="BO46" s="30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2"/>
      <c r="CJ46" s="26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8"/>
    </row>
    <row r="47" spans="1:107" ht="12.75" customHeight="1" hidden="1">
      <c r="A47" s="6"/>
      <c r="B47" s="7"/>
      <c r="C47" s="7"/>
      <c r="D47" s="36" t="s">
        <v>163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8"/>
      <c r="BD47" s="34" t="s">
        <v>161</v>
      </c>
      <c r="BE47" s="35"/>
      <c r="BF47" s="35"/>
      <c r="BG47" s="35"/>
      <c r="BH47" s="35"/>
      <c r="BI47" s="35"/>
      <c r="BJ47" s="35"/>
      <c r="BK47" s="35"/>
      <c r="BL47" s="35"/>
      <c r="BM47" s="35"/>
      <c r="BN47" s="29"/>
      <c r="BO47" s="30">
        <v>4</v>
      </c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2"/>
      <c r="CJ47" s="26">
        <v>335</v>
      </c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8"/>
    </row>
    <row r="48" spans="1:107" ht="12.75" customHeight="1" hidden="1">
      <c r="A48" s="6"/>
      <c r="B48" s="7"/>
      <c r="C48" s="7"/>
      <c r="D48" s="36" t="s">
        <v>164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8"/>
      <c r="BD48" s="34" t="s">
        <v>162</v>
      </c>
      <c r="BE48" s="35"/>
      <c r="BF48" s="35"/>
      <c r="BG48" s="35"/>
      <c r="BH48" s="35"/>
      <c r="BI48" s="35"/>
      <c r="BJ48" s="35"/>
      <c r="BK48" s="35"/>
      <c r="BL48" s="35"/>
      <c r="BM48" s="35"/>
      <c r="BN48" s="29"/>
      <c r="BO48" s="30">
        <v>249</v>
      </c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2"/>
      <c r="CJ48" s="26">
        <v>925</v>
      </c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8"/>
    </row>
    <row r="49" spans="1:107" ht="14.25" customHeight="1" thickBot="1">
      <c r="A49" s="16"/>
      <c r="B49" s="78" t="s">
        <v>27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17"/>
      <c r="BD49" s="43" t="s">
        <v>67</v>
      </c>
      <c r="BE49" s="44"/>
      <c r="BF49" s="44"/>
      <c r="BG49" s="44"/>
      <c r="BH49" s="44"/>
      <c r="BI49" s="44"/>
      <c r="BJ49" s="44"/>
      <c r="BK49" s="44"/>
      <c r="BL49" s="44"/>
      <c r="BM49" s="44"/>
      <c r="BN49" s="45"/>
      <c r="BO49" s="46" t="s">
        <v>140</v>
      </c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8"/>
      <c r="CJ49" s="79" t="s">
        <v>140</v>
      </c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1"/>
    </row>
    <row r="50" spans="1:107" ht="13.5" thickBot="1">
      <c r="A50" s="4"/>
      <c r="B50" s="5"/>
      <c r="C50" s="5"/>
      <c r="D50" s="5"/>
      <c r="E50" s="5"/>
      <c r="F50" s="64" t="s">
        <v>28</v>
      </c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5"/>
      <c r="BD50" s="68" t="s">
        <v>68</v>
      </c>
      <c r="BE50" s="69"/>
      <c r="BF50" s="69"/>
      <c r="BG50" s="69"/>
      <c r="BH50" s="69"/>
      <c r="BI50" s="69"/>
      <c r="BJ50" s="69"/>
      <c r="BK50" s="69"/>
      <c r="BL50" s="69"/>
      <c r="BM50" s="69"/>
      <c r="BN50" s="70"/>
      <c r="BO50" s="71">
        <f>BO29+BO42+BO45</f>
        <v>117680</v>
      </c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3"/>
      <c r="CJ50" s="74">
        <f>CJ29+CJ42+CJ45</f>
        <v>166943</v>
      </c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6"/>
    </row>
    <row r="51" spans="1:107" ht="13.5" thickBot="1">
      <c r="A51" s="65" t="s">
        <v>29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8" t="s">
        <v>69</v>
      </c>
      <c r="BE51" s="69"/>
      <c r="BF51" s="69"/>
      <c r="BG51" s="69"/>
      <c r="BH51" s="69"/>
      <c r="BI51" s="69"/>
      <c r="BJ51" s="69"/>
      <c r="BK51" s="69"/>
      <c r="BL51" s="69"/>
      <c r="BM51" s="69"/>
      <c r="BN51" s="70"/>
      <c r="BO51" s="71">
        <f>BO28+BO50</f>
        <v>127393</v>
      </c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3"/>
      <c r="CJ51" s="74">
        <f>CJ28+CJ50</f>
        <v>176104</v>
      </c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6"/>
    </row>
    <row r="53" ht="12.75">
      <c r="DC53" s="2" t="s">
        <v>128</v>
      </c>
    </row>
    <row r="54" spans="1:107" ht="26.25" customHeight="1">
      <c r="A54" s="114" t="s">
        <v>48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6"/>
      <c r="BD54" s="117" t="s">
        <v>0</v>
      </c>
      <c r="BE54" s="118"/>
      <c r="BF54" s="118"/>
      <c r="BG54" s="118"/>
      <c r="BH54" s="118"/>
      <c r="BI54" s="118"/>
      <c r="BJ54" s="118"/>
      <c r="BK54" s="118"/>
      <c r="BL54" s="118"/>
      <c r="BM54" s="118"/>
      <c r="BN54" s="119"/>
      <c r="BO54" s="117" t="s">
        <v>1</v>
      </c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9"/>
      <c r="CJ54" s="117" t="s">
        <v>2</v>
      </c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9"/>
    </row>
    <row r="55" spans="1:107" ht="13.5" thickBot="1">
      <c r="A55" s="30">
        <v>1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2"/>
      <c r="BD55" s="89">
        <v>2</v>
      </c>
      <c r="BE55" s="90"/>
      <c r="BF55" s="90"/>
      <c r="BG55" s="90"/>
      <c r="BH55" s="90"/>
      <c r="BI55" s="90"/>
      <c r="BJ55" s="90"/>
      <c r="BK55" s="90"/>
      <c r="BL55" s="90"/>
      <c r="BM55" s="90"/>
      <c r="BN55" s="91"/>
      <c r="BO55" s="89">
        <v>3</v>
      </c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1"/>
      <c r="CJ55" s="89">
        <v>4</v>
      </c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1"/>
    </row>
    <row r="56" spans="1:107" ht="12.75">
      <c r="A56" s="103" t="s">
        <v>50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52" t="s">
        <v>105</v>
      </c>
      <c r="BE56" s="53"/>
      <c r="BF56" s="53"/>
      <c r="BG56" s="53"/>
      <c r="BH56" s="53"/>
      <c r="BI56" s="53"/>
      <c r="BJ56" s="53"/>
      <c r="BK56" s="53"/>
      <c r="BL56" s="53"/>
      <c r="BM56" s="53"/>
      <c r="BN56" s="54"/>
      <c r="BO56" s="57">
        <v>45200</v>
      </c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9"/>
      <c r="CJ56" s="98">
        <v>45200</v>
      </c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100"/>
    </row>
    <row r="57" spans="1:107" ht="12.75">
      <c r="A57" s="4"/>
      <c r="B57" s="64" t="s">
        <v>51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5"/>
      <c r="BD57" s="55"/>
      <c r="BE57" s="38"/>
      <c r="BF57" s="38"/>
      <c r="BG57" s="38"/>
      <c r="BH57" s="38"/>
      <c r="BI57" s="38"/>
      <c r="BJ57" s="38"/>
      <c r="BK57" s="38"/>
      <c r="BL57" s="38"/>
      <c r="BM57" s="38"/>
      <c r="BN57" s="56"/>
      <c r="BO57" s="60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61"/>
      <c r="CJ57" s="83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5"/>
    </row>
    <row r="58" spans="1:107" ht="12.75">
      <c r="A58" s="6"/>
      <c r="B58" s="42" t="s">
        <v>52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7"/>
      <c r="BD58" s="34"/>
      <c r="BE58" s="35"/>
      <c r="BF58" s="35"/>
      <c r="BG58" s="35"/>
      <c r="BH58" s="35"/>
      <c r="BI58" s="35"/>
      <c r="BJ58" s="35"/>
      <c r="BK58" s="35"/>
      <c r="BL58" s="35"/>
      <c r="BM58" s="35"/>
      <c r="BN58" s="29"/>
      <c r="BO58" s="112" t="s">
        <v>70</v>
      </c>
      <c r="BP58" s="113"/>
      <c r="BQ58" s="31" t="s">
        <v>140</v>
      </c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106" t="s">
        <v>71</v>
      </c>
      <c r="CI58" s="107"/>
      <c r="CJ58" s="108"/>
      <c r="CK58" s="109"/>
      <c r="CL58" s="27" t="s">
        <v>140</v>
      </c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110"/>
      <c r="DC58" s="111"/>
    </row>
    <row r="59" spans="1:107" ht="12.75">
      <c r="A59" s="6"/>
      <c r="B59" s="42" t="s">
        <v>72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7"/>
      <c r="BD59" s="34" t="s">
        <v>106</v>
      </c>
      <c r="BE59" s="35"/>
      <c r="BF59" s="35"/>
      <c r="BG59" s="35"/>
      <c r="BH59" s="35"/>
      <c r="BI59" s="35"/>
      <c r="BJ59" s="35"/>
      <c r="BK59" s="35"/>
      <c r="BL59" s="35"/>
      <c r="BM59" s="35"/>
      <c r="BN59" s="29"/>
      <c r="BO59" s="30" t="s">
        <v>140</v>
      </c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2"/>
      <c r="CJ59" s="26" t="s">
        <v>140</v>
      </c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8"/>
    </row>
    <row r="60" spans="1:107" ht="12.75">
      <c r="A60" s="6"/>
      <c r="B60" s="42" t="s">
        <v>73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7"/>
      <c r="BD60" s="34" t="s">
        <v>107</v>
      </c>
      <c r="BE60" s="35"/>
      <c r="BF60" s="35"/>
      <c r="BG60" s="35"/>
      <c r="BH60" s="35"/>
      <c r="BI60" s="35"/>
      <c r="BJ60" s="35"/>
      <c r="BK60" s="35"/>
      <c r="BL60" s="35"/>
      <c r="BM60" s="35"/>
      <c r="BN60" s="29"/>
      <c r="BO60" s="30" t="s">
        <v>140</v>
      </c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2"/>
      <c r="CJ60" s="26" t="s">
        <v>140</v>
      </c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8"/>
    </row>
    <row r="61" spans="1:107" ht="12.75">
      <c r="A61" s="9"/>
      <c r="B61" s="10"/>
      <c r="C61" s="10"/>
      <c r="D61" s="10"/>
      <c r="E61" s="10"/>
      <c r="F61" s="37" t="s">
        <v>13</v>
      </c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10"/>
      <c r="BD61" s="86" t="s">
        <v>150</v>
      </c>
      <c r="BE61" s="87"/>
      <c r="BF61" s="87"/>
      <c r="BG61" s="87"/>
      <c r="BH61" s="87"/>
      <c r="BI61" s="87"/>
      <c r="BJ61" s="87"/>
      <c r="BK61" s="87"/>
      <c r="BL61" s="87"/>
      <c r="BM61" s="87"/>
      <c r="BN61" s="88"/>
      <c r="BO61" s="89" t="s">
        <v>140</v>
      </c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1"/>
      <c r="CJ61" s="92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4"/>
    </row>
    <row r="62" spans="1:107" ht="25.5" customHeight="1">
      <c r="A62" s="4"/>
      <c r="B62" s="5"/>
      <c r="C62" s="5"/>
      <c r="D62" s="82" t="s">
        <v>74</v>
      </c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5"/>
      <c r="BD62" s="55"/>
      <c r="BE62" s="38"/>
      <c r="BF62" s="38"/>
      <c r="BG62" s="38"/>
      <c r="BH62" s="38"/>
      <c r="BI62" s="38"/>
      <c r="BJ62" s="38"/>
      <c r="BK62" s="38"/>
      <c r="BL62" s="38"/>
      <c r="BM62" s="38"/>
      <c r="BN62" s="56"/>
      <c r="BO62" s="60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61"/>
      <c r="CJ62" s="83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5"/>
    </row>
    <row r="63" spans="1:107" ht="25.5" customHeight="1">
      <c r="A63" s="4"/>
      <c r="B63" s="5"/>
      <c r="C63" s="5"/>
      <c r="D63" s="82" t="s">
        <v>75</v>
      </c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5"/>
      <c r="BD63" s="55" t="s">
        <v>151</v>
      </c>
      <c r="BE63" s="38"/>
      <c r="BF63" s="38"/>
      <c r="BG63" s="38"/>
      <c r="BH63" s="38"/>
      <c r="BI63" s="38"/>
      <c r="BJ63" s="38"/>
      <c r="BK63" s="38"/>
      <c r="BL63" s="38"/>
      <c r="BM63" s="38"/>
      <c r="BN63" s="56"/>
      <c r="BO63" s="60" t="s">
        <v>140</v>
      </c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61"/>
      <c r="CJ63" s="83" t="s">
        <v>140</v>
      </c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5"/>
    </row>
    <row r="64" spans="1:107" ht="14.25" customHeight="1" thickBot="1">
      <c r="A64" s="16"/>
      <c r="B64" s="78" t="s">
        <v>76</v>
      </c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18"/>
      <c r="BD64" s="43" t="s">
        <v>108</v>
      </c>
      <c r="BE64" s="44"/>
      <c r="BF64" s="44"/>
      <c r="BG64" s="44"/>
      <c r="BH64" s="44"/>
      <c r="BI64" s="44"/>
      <c r="BJ64" s="44"/>
      <c r="BK64" s="44"/>
      <c r="BL64" s="44"/>
      <c r="BM64" s="44"/>
      <c r="BN64" s="45"/>
      <c r="BO64" s="46">
        <v>78169</v>
      </c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8"/>
      <c r="CJ64" s="79">
        <v>96592</v>
      </c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1"/>
    </row>
    <row r="65" spans="1:107" ht="13.5" thickBot="1">
      <c r="A65" s="11"/>
      <c r="B65" s="12"/>
      <c r="C65" s="12"/>
      <c r="D65" s="12"/>
      <c r="E65" s="12"/>
      <c r="F65" s="77" t="s">
        <v>77</v>
      </c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13"/>
      <c r="BD65" s="68" t="s">
        <v>109</v>
      </c>
      <c r="BE65" s="69"/>
      <c r="BF65" s="69"/>
      <c r="BG65" s="69"/>
      <c r="BH65" s="69"/>
      <c r="BI65" s="69"/>
      <c r="BJ65" s="69"/>
      <c r="BK65" s="69"/>
      <c r="BL65" s="69"/>
      <c r="BM65" s="69"/>
      <c r="BN65" s="70"/>
      <c r="BO65" s="71">
        <f>SUM(BO56:CI64)</f>
        <v>123369</v>
      </c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3"/>
      <c r="CJ65" s="74">
        <f>CJ56+CJ64</f>
        <v>141792</v>
      </c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6"/>
    </row>
    <row r="66" spans="1:107" ht="12.75">
      <c r="A66" s="103" t="s">
        <v>78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5"/>
      <c r="BD66" s="52" t="s">
        <v>110</v>
      </c>
      <c r="BE66" s="53"/>
      <c r="BF66" s="53"/>
      <c r="BG66" s="53"/>
      <c r="BH66" s="53"/>
      <c r="BI66" s="53"/>
      <c r="BJ66" s="53"/>
      <c r="BK66" s="53"/>
      <c r="BL66" s="53"/>
      <c r="BM66" s="53"/>
      <c r="BN66" s="54"/>
      <c r="BO66" s="57" t="s">
        <v>140</v>
      </c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9"/>
      <c r="CJ66" s="98" t="s">
        <v>140</v>
      </c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100"/>
    </row>
    <row r="67" spans="1:107" ht="12.75">
      <c r="A67" s="4"/>
      <c r="B67" s="64" t="s">
        <v>79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14"/>
      <c r="BD67" s="55"/>
      <c r="BE67" s="38"/>
      <c r="BF67" s="38"/>
      <c r="BG67" s="38"/>
      <c r="BH67" s="38"/>
      <c r="BI67" s="38"/>
      <c r="BJ67" s="38"/>
      <c r="BK67" s="38"/>
      <c r="BL67" s="38"/>
      <c r="BM67" s="38"/>
      <c r="BN67" s="56"/>
      <c r="BO67" s="60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61"/>
      <c r="CJ67" s="83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5"/>
    </row>
    <row r="68" spans="1:107" ht="12.75">
      <c r="A68" s="6"/>
      <c r="B68" s="42" t="s">
        <v>80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8"/>
      <c r="BD68" s="34" t="s">
        <v>111</v>
      </c>
      <c r="BE68" s="35"/>
      <c r="BF68" s="35"/>
      <c r="BG68" s="35"/>
      <c r="BH68" s="35"/>
      <c r="BI68" s="35"/>
      <c r="BJ68" s="35"/>
      <c r="BK68" s="35"/>
      <c r="BL68" s="35"/>
      <c r="BM68" s="35"/>
      <c r="BN68" s="29"/>
      <c r="BO68" s="30" t="s">
        <v>140</v>
      </c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2"/>
      <c r="CJ68" s="26" t="s">
        <v>140</v>
      </c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8"/>
    </row>
    <row r="69" spans="1:107" ht="14.25" customHeight="1" thickBot="1">
      <c r="A69" s="6"/>
      <c r="B69" s="102" t="s">
        <v>81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8"/>
      <c r="BD69" s="43" t="s">
        <v>112</v>
      </c>
      <c r="BE69" s="44"/>
      <c r="BF69" s="44"/>
      <c r="BG69" s="44"/>
      <c r="BH69" s="44"/>
      <c r="BI69" s="44"/>
      <c r="BJ69" s="44"/>
      <c r="BK69" s="44"/>
      <c r="BL69" s="44"/>
      <c r="BM69" s="44"/>
      <c r="BN69" s="45"/>
      <c r="BO69" s="46" t="s">
        <v>140</v>
      </c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8"/>
      <c r="CJ69" s="79" t="s">
        <v>140</v>
      </c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1"/>
    </row>
    <row r="70" spans="1:107" ht="14.25" customHeight="1" thickBot="1">
      <c r="A70" s="19"/>
      <c r="B70" s="20"/>
      <c r="C70" s="20"/>
      <c r="D70" s="20"/>
      <c r="E70" s="20"/>
      <c r="F70" s="101" t="s">
        <v>82</v>
      </c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21"/>
      <c r="BD70" s="68" t="s">
        <v>113</v>
      </c>
      <c r="BE70" s="69"/>
      <c r="BF70" s="69"/>
      <c r="BG70" s="69"/>
      <c r="BH70" s="69"/>
      <c r="BI70" s="69"/>
      <c r="BJ70" s="69"/>
      <c r="BK70" s="69"/>
      <c r="BL70" s="69"/>
      <c r="BM70" s="69"/>
      <c r="BN70" s="70"/>
      <c r="BO70" s="71" t="s">
        <v>140</v>
      </c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3"/>
      <c r="CJ70" s="74" t="s">
        <v>140</v>
      </c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6"/>
    </row>
    <row r="71" spans="1:107" ht="12.75">
      <c r="A71" s="95" t="s">
        <v>83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7"/>
      <c r="BD71" s="52" t="s">
        <v>114</v>
      </c>
      <c r="BE71" s="53"/>
      <c r="BF71" s="53"/>
      <c r="BG71" s="53"/>
      <c r="BH71" s="53"/>
      <c r="BI71" s="53"/>
      <c r="BJ71" s="53"/>
      <c r="BK71" s="53"/>
      <c r="BL71" s="53"/>
      <c r="BM71" s="53"/>
      <c r="BN71" s="54"/>
      <c r="BO71" s="57" t="s">
        <v>140</v>
      </c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9"/>
      <c r="CJ71" s="98" t="s">
        <v>140</v>
      </c>
      <c r="CK71" s="99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100"/>
    </row>
    <row r="72" spans="1:107" ht="12.75">
      <c r="A72" s="4"/>
      <c r="B72" s="64" t="s">
        <v>79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14"/>
      <c r="BD72" s="55"/>
      <c r="BE72" s="38"/>
      <c r="BF72" s="38"/>
      <c r="BG72" s="38"/>
      <c r="BH72" s="38"/>
      <c r="BI72" s="38"/>
      <c r="BJ72" s="38"/>
      <c r="BK72" s="38"/>
      <c r="BL72" s="38"/>
      <c r="BM72" s="38"/>
      <c r="BN72" s="56"/>
      <c r="BO72" s="60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61"/>
      <c r="CJ72" s="83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5"/>
    </row>
    <row r="73" spans="1:107" ht="12.75">
      <c r="A73" s="6"/>
      <c r="B73" s="42" t="s">
        <v>84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8"/>
      <c r="BD73" s="34" t="s">
        <v>115</v>
      </c>
      <c r="BE73" s="35"/>
      <c r="BF73" s="35"/>
      <c r="BG73" s="35"/>
      <c r="BH73" s="35"/>
      <c r="BI73" s="35"/>
      <c r="BJ73" s="35"/>
      <c r="BK73" s="35"/>
      <c r="BL73" s="35"/>
      <c r="BM73" s="35"/>
      <c r="BN73" s="29"/>
      <c r="BO73" s="30">
        <f>SUM(BO74:CI79)</f>
        <v>4024</v>
      </c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2"/>
      <c r="CJ73" s="26">
        <f>SUM(CJ74:DC79)</f>
        <v>34312</v>
      </c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8"/>
    </row>
    <row r="74" spans="1:107" ht="12.75">
      <c r="A74" s="9"/>
      <c r="B74" s="10"/>
      <c r="C74" s="10"/>
      <c r="D74" s="10"/>
      <c r="E74" s="10"/>
      <c r="F74" s="37" t="s">
        <v>13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15"/>
      <c r="BD74" s="86" t="s">
        <v>152</v>
      </c>
      <c r="BE74" s="87"/>
      <c r="BF74" s="87"/>
      <c r="BG74" s="87"/>
      <c r="BH74" s="87"/>
      <c r="BI74" s="87"/>
      <c r="BJ74" s="87"/>
      <c r="BK74" s="87"/>
      <c r="BL74" s="87"/>
      <c r="BM74" s="87"/>
      <c r="BN74" s="88"/>
      <c r="BO74" s="89">
        <v>365</v>
      </c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0"/>
      <c r="CB74" s="90"/>
      <c r="CC74" s="90"/>
      <c r="CD74" s="90"/>
      <c r="CE74" s="90"/>
      <c r="CF74" s="90"/>
      <c r="CG74" s="90"/>
      <c r="CH74" s="90"/>
      <c r="CI74" s="91"/>
      <c r="CJ74" s="92">
        <v>125</v>
      </c>
      <c r="CK74" s="93"/>
      <c r="CL74" s="93"/>
      <c r="CM74" s="93"/>
      <c r="CN74" s="93"/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  <c r="CZ74" s="93"/>
      <c r="DA74" s="93"/>
      <c r="DB74" s="93"/>
      <c r="DC74" s="94"/>
    </row>
    <row r="75" spans="1:107" ht="12.75">
      <c r="A75" s="4"/>
      <c r="B75" s="5"/>
      <c r="C75" s="5"/>
      <c r="D75" s="82" t="s">
        <v>85</v>
      </c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14"/>
      <c r="BD75" s="55"/>
      <c r="BE75" s="38"/>
      <c r="BF75" s="38"/>
      <c r="BG75" s="38"/>
      <c r="BH75" s="38"/>
      <c r="BI75" s="38"/>
      <c r="BJ75" s="38"/>
      <c r="BK75" s="38"/>
      <c r="BL75" s="38"/>
      <c r="BM75" s="38"/>
      <c r="BN75" s="56"/>
      <c r="BO75" s="60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61"/>
      <c r="CJ75" s="83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5"/>
    </row>
    <row r="76" spans="1:107" ht="12.75">
      <c r="A76" s="4"/>
      <c r="B76" s="5"/>
      <c r="C76" s="5"/>
      <c r="D76" s="82" t="s">
        <v>86</v>
      </c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14"/>
      <c r="BD76" s="55" t="s">
        <v>153</v>
      </c>
      <c r="BE76" s="38"/>
      <c r="BF76" s="38"/>
      <c r="BG76" s="38"/>
      <c r="BH76" s="38"/>
      <c r="BI76" s="38"/>
      <c r="BJ76" s="38"/>
      <c r="BK76" s="38"/>
      <c r="BL76" s="38"/>
      <c r="BM76" s="38"/>
      <c r="BN76" s="56"/>
      <c r="BO76" s="60" t="s">
        <v>140</v>
      </c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61"/>
      <c r="CJ76" s="83">
        <v>953</v>
      </c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5"/>
    </row>
    <row r="77" spans="1:107" ht="25.5" customHeight="1">
      <c r="A77" s="4"/>
      <c r="B77" s="5"/>
      <c r="C77" s="5"/>
      <c r="D77" s="82" t="s">
        <v>87</v>
      </c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14"/>
      <c r="BD77" s="55" t="s">
        <v>154</v>
      </c>
      <c r="BE77" s="38"/>
      <c r="BF77" s="38"/>
      <c r="BG77" s="38"/>
      <c r="BH77" s="38"/>
      <c r="BI77" s="38"/>
      <c r="BJ77" s="38"/>
      <c r="BK77" s="38"/>
      <c r="BL77" s="38"/>
      <c r="BM77" s="38"/>
      <c r="BN77" s="56"/>
      <c r="BO77" s="60" t="s">
        <v>140</v>
      </c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61"/>
      <c r="CJ77" s="83" t="s">
        <v>140</v>
      </c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5"/>
    </row>
    <row r="78" spans="1:107" ht="12.75">
      <c r="A78" s="4"/>
      <c r="B78" s="5"/>
      <c r="C78" s="5"/>
      <c r="D78" s="82" t="s">
        <v>88</v>
      </c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14"/>
      <c r="BD78" s="55" t="s">
        <v>155</v>
      </c>
      <c r="BE78" s="38"/>
      <c r="BF78" s="38"/>
      <c r="BG78" s="38"/>
      <c r="BH78" s="38"/>
      <c r="BI78" s="38"/>
      <c r="BJ78" s="38"/>
      <c r="BK78" s="38"/>
      <c r="BL78" s="38"/>
      <c r="BM78" s="38"/>
      <c r="BN78" s="56"/>
      <c r="BO78" s="60">
        <v>2941</v>
      </c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61"/>
      <c r="CJ78" s="83">
        <v>6474</v>
      </c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5"/>
    </row>
    <row r="79" spans="1:107" ht="12.75">
      <c r="A79" s="4"/>
      <c r="B79" s="5"/>
      <c r="C79" s="5"/>
      <c r="D79" s="82" t="s">
        <v>89</v>
      </c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14"/>
      <c r="BD79" s="55" t="s">
        <v>156</v>
      </c>
      <c r="BE79" s="38"/>
      <c r="BF79" s="38"/>
      <c r="BG79" s="38"/>
      <c r="BH79" s="38"/>
      <c r="BI79" s="38"/>
      <c r="BJ79" s="38"/>
      <c r="BK79" s="38"/>
      <c r="BL79" s="38"/>
      <c r="BM79" s="38"/>
      <c r="BN79" s="56"/>
      <c r="BO79" s="60">
        <v>718</v>
      </c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61"/>
      <c r="CJ79" s="83">
        <v>26760</v>
      </c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5"/>
    </row>
    <row r="80" spans="1:107" ht="25.5" customHeight="1">
      <c r="A80" s="6"/>
      <c r="B80" s="42" t="s">
        <v>90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8"/>
      <c r="BD80" s="34" t="s">
        <v>116</v>
      </c>
      <c r="BE80" s="35"/>
      <c r="BF80" s="35"/>
      <c r="BG80" s="35"/>
      <c r="BH80" s="35"/>
      <c r="BI80" s="35"/>
      <c r="BJ80" s="35"/>
      <c r="BK80" s="35"/>
      <c r="BL80" s="35"/>
      <c r="BM80" s="35"/>
      <c r="BN80" s="29"/>
      <c r="BO80" s="30" t="s">
        <v>140</v>
      </c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2"/>
      <c r="CJ80" s="26" t="s">
        <v>140</v>
      </c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8"/>
    </row>
    <row r="81" spans="1:107" ht="12.75">
      <c r="A81" s="6"/>
      <c r="B81" s="42" t="s">
        <v>91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8"/>
      <c r="BD81" s="34" t="s">
        <v>117</v>
      </c>
      <c r="BE81" s="35"/>
      <c r="BF81" s="35"/>
      <c r="BG81" s="35"/>
      <c r="BH81" s="35"/>
      <c r="BI81" s="35"/>
      <c r="BJ81" s="35"/>
      <c r="BK81" s="35"/>
      <c r="BL81" s="35"/>
      <c r="BM81" s="35"/>
      <c r="BN81" s="29"/>
      <c r="BO81" s="30" t="s">
        <v>140</v>
      </c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2"/>
      <c r="CJ81" s="26" t="s">
        <v>140</v>
      </c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8"/>
    </row>
    <row r="82" spans="1:107" ht="12.75">
      <c r="A82" s="6"/>
      <c r="B82" s="42" t="s">
        <v>92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8"/>
      <c r="BD82" s="34" t="s">
        <v>118</v>
      </c>
      <c r="BE82" s="35"/>
      <c r="BF82" s="35"/>
      <c r="BG82" s="35"/>
      <c r="BH82" s="35"/>
      <c r="BI82" s="35"/>
      <c r="BJ82" s="35"/>
      <c r="BK82" s="35"/>
      <c r="BL82" s="35"/>
      <c r="BM82" s="35"/>
      <c r="BN82" s="29"/>
      <c r="BO82" s="30" t="s">
        <v>140</v>
      </c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2"/>
      <c r="CJ82" s="26" t="s">
        <v>140</v>
      </c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8"/>
    </row>
    <row r="83" spans="1:107" ht="14.25" customHeight="1" thickBot="1">
      <c r="A83" s="16"/>
      <c r="B83" s="78" t="s">
        <v>93</v>
      </c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17"/>
      <c r="BD83" s="43" t="s">
        <v>119</v>
      </c>
      <c r="BE83" s="44"/>
      <c r="BF83" s="44"/>
      <c r="BG83" s="44"/>
      <c r="BH83" s="44"/>
      <c r="BI83" s="44"/>
      <c r="BJ83" s="44"/>
      <c r="BK83" s="44"/>
      <c r="BL83" s="44"/>
      <c r="BM83" s="44"/>
      <c r="BN83" s="45"/>
      <c r="BO83" s="46" t="s">
        <v>140</v>
      </c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8"/>
      <c r="CJ83" s="79" t="s">
        <v>140</v>
      </c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1"/>
    </row>
    <row r="84" spans="1:107" ht="13.5" thickBot="1">
      <c r="A84" s="11"/>
      <c r="B84" s="12"/>
      <c r="C84" s="12"/>
      <c r="D84" s="12"/>
      <c r="E84" s="12"/>
      <c r="F84" s="77" t="s">
        <v>94</v>
      </c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13"/>
      <c r="BD84" s="68" t="s">
        <v>120</v>
      </c>
      <c r="BE84" s="69"/>
      <c r="BF84" s="69"/>
      <c r="BG84" s="69"/>
      <c r="BH84" s="69"/>
      <c r="BI84" s="69"/>
      <c r="BJ84" s="69"/>
      <c r="BK84" s="69"/>
      <c r="BL84" s="69"/>
      <c r="BM84" s="69"/>
      <c r="BN84" s="70"/>
      <c r="BO84" s="71">
        <f>BO73</f>
        <v>4024</v>
      </c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3"/>
      <c r="CJ84" s="74">
        <f>CJ73</f>
        <v>34312</v>
      </c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6"/>
    </row>
    <row r="85" spans="1:107" ht="13.5" thickBot="1">
      <c r="A85" s="65" t="s">
        <v>29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7"/>
      <c r="BD85" s="68" t="s">
        <v>121</v>
      </c>
      <c r="BE85" s="69"/>
      <c r="BF85" s="69"/>
      <c r="BG85" s="69"/>
      <c r="BH85" s="69"/>
      <c r="BI85" s="69"/>
      <c r="BJ85" s="69"/>
      <c r="BK85" s="69"/>
      <c r="BL85" s="69"/>
      <c r="BM85" s="69"/>
      <c r="BN85" s="70"/>
      <c r="BO85" s="71">
        <f>BO65+BO84</f>
        <v>127393</v>
      </c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3"/>
      <c r="CJ85" s="74">
        <f>CJ65+CJ84</f>
        <v>176104</v>
      </c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6"/>
    </row>
    <row r="86" spans="1:107" ht="25.5" customHeight="1">
      <c r="A86" s="9"/>
      <c r="B86" s="51" t="s">
        <v>130</v>
      </c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22"/>
      <c r="BD86" s="52"/>
      <c r="BE86" s="53"/>
      <c r="BF86" s="53"/>
      <c r="BG86" s="53"/>
      <c r="BH86" s="53"/>
      <c r="BI86" s="53"/>
      <c r="BJ86" s="53"/>
      <c r="BK86" s="53"/>
      <c r="BL86" s="53"/>
      <c r="BM86" s="53"/>
      <c r="BN86" s="54"/>
      <c r="BO86" s="57" t="s">
        <v>140</v>
      </c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9"/>
      <c r="CJ86" s="57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62"/>
    </row>
    <row r="87" spans="1:107" ht="12.75">
      <c r="A87" s="4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14"/>
      <c r="BD87" s="55"/>
      <c r="BE87" s="38"/>
      <c r="BF87" s="38"/>
      <c r="BG87" s="38"/>
      <c r="BH87" s="38"/>
      <c r="BI87" s="38"/>
      <c r="BJ87" s="38"/>
      <c r="BK87" s="38"/>
      <c r="BL87" s="38"/>
      <c r="BM87" s="38"/>
      <c r="BN87" s="56"/>
      <c r="BO87" s="60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61"/>
      <c r="CJ87" s="60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63"/>
    </row>
    <row r="88" spans="1:107" ht="12.75">
      <c r="A88" s="6"/>
      <c r="B88" s="7"/>
      <c r="C88" s="7"/>
      <c r="D88" s="36" t="s">
        <v>96</v>
      </c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8"/>
      <c r="BD88" s="34"/>
      <c r="BE88" s="35"/>
      <c r="BF88" s="35"/>
      <c r="BG88" s="35"/>
      <c r="BH88" s="35"/>
      <c r="BI88" s="35"/>
      <c r="BJ88" s="35"/>
      <c r="BK88" s="35"/>
      <c r="BL88" s="35"/>
      <c r="BM88" s="35"/>
      <c r="BN88" s="29"/>
      <c r="BO88" s="30" t="s">
        <v>140</v>
      </c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2"/>
      <c r="CJ88" s="30" t="s">
        <v>140</v>
      </c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50"/>
    </row>
    <row r="89" spans="1:107" ht="25.5" customHeight="1">
      <c r="A89" s="6"/>
      <c r="B89" s="42" t="s">
        <v>97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8"/>
      <c r="BD89" s="34"/>
      <c r="BE89" s="35"/>
      <c r="BF89" s="35"/>
      <c r="BG89" s="35"/>
      <c r="BH89" s="35"/>
      <c r="BI89" s="35"/>
      <c r="BJ89" s="35"/>
      <c r="BK89" s="35"/>
      <c r="BL89" s="35"/>
      <c r="BM89" s="35"/>
      <c r="BN89" s="29"/>
      <c r="BO89" s="30" t="s">
        <v>140</v>
      </c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2"/>
      <c r="CJ89" s="30" t="s">
        <v>140</v>
      </c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50"/>
    </row>
    <row r="90" spans="1:107" ht="12.75">
      <c r="A90" s="6"/>
      <c r="B90" s="42" t="s">
        <v>98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8"/>
      <c r="BD90" s="34"/>
      <c r="BE90" s="35"/>
      <c r="BF90" s="35"/>
      <c r="BG90" s="35"/>
      <c r="BH90" s="35"/>
      <c r="BI90" s="35"/>
      <c r="BJ90" s="35"/>
      <c r="BK90" s="35"/>
      <c r="BL90" s="35"/>
      <c r="BM90" s="35"/>
      <c r="BN90" s="29"/>
      <c r="BO90" s="30" t="s">
        <v>140</v>
      </c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2"/>
      <c r="CJ90" s="30" t="s">
        <v>140</v>
      </c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50"/>
    </row>
    <row r="91" spans="1:107" ht="25.5" customHeight="1">
      <c r="A91" s="6"/>
      <c r="B91" s="42" t="s">
        <v>99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8"/>
      <c r="BD91" s="34"/>
      <c r="BE91" s="35"/>
      <c r="BF91" s="35"/>
      <c r="BG91" s="35"/>
      <c r="BH91" s="35"/>
      <c r="BI91" s="35"/>
      <c r="BJ91" s="35"/>
      <c r="BK91" s="35"/>
      <c r="BL91" s="35"/>
      <c r="BM91" s="35"/>
      <c r="BN91" s="29"/>
      <c r="BO91" s="30" t="s">
        <v>140</v>
      </c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2"/>
      <c r="CJ91" s="30" t="s">
        <v>140</v>
      </c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50"/>
    </row>
    <row r="92" spans="1:107" ht="12.75">
      <c r="A92" s="6"/>
      <c r="B92" s="42" t="s">
        <v>100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8"/>
      <c r="BD92" s="34"/>
      <c r="BE92" s="35"/>
      <c r="BF92" s="35"/>
      <c r="BG92" s="35"/>
      <c r="BH92" s="35"/>
      <c r="BI92" s="35"/>
      <c r="BJ92" s="35"/>
      <c r="BK92" s="35"/>
      <c r="BL92" s="35"/>
      <c r="BM92" s="35"/>
      <c r="BN92" s="29"/>
      <c r="BO92" s="30" t="s">
        <v>140</v>
      </c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2"/>
      <c r="CJ92" s="30" t="s">
        <v>140</v>
      </c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50"/>
    </row>
    <row r="93" spans="1:107" ht="12.75">
      <c r="A93" s="6"/>
      <c r="B93" s="42" t="s">
        <v>101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8"/>
      <c r="BD93" s="34"/>
      <c r="BE93" s="35"/>
      <c r="BF93" s="35"/>
      <c r="BG93" s="35"/>
      <c r="BH93" s="35"/>
      <c r="BI93" s="35"/>
      <c r="BJ93" s="35"/>
      <c r="BK93" s="35"/>
      <c r="BL93" s="35"/>
      <c r="BM93" s="35"/>
      <c r="BN93" s="29"/>
      <c r="BO93" s="30" t="s">
        <v>140</v>
      </c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2"/>
      <c r="CJ93" s="30" t="s">
        <v>140</v>
      </c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50"/>
    </row>
    <row r="94" spans="1:107" ht="12.75">
      <c r="A94" s="6"/>
      <c r="B94" s="42" t="s">
        <v>102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8"/>
      <c r="BD94" s="34"/>
      <c r="BE94" s="35"/>
      <c r="BF94" s="35"/>
      <c r="BG94" s="35"/>
      <c r="BH94" s="35"/>
      <c r="BI94" s="35"/>
      <c r="BJ94" s="35"/>
      <c r="BK94" s="35"/>
      <c r="BL94" s="35"/>
      <c r="BM94" s="35"/>
      <c r="BN94" s="29"/>
      <c r="BO94" s="30" t="s">
        <v>140</v>
      </c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2"/>
      <c r="CJ94" s="30" t="s">
        <v>140</v>
      </c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50"/>
    </row>
    <row r="95" spans="1:107" ht="25.5" customHeight="1">
      <c r="A95" s="6"/>
      <c r="B95" s="42" t="s">
        <v>103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8"/>
      <c r="BD95" s="34"/>
      <c r="BE95" s="35"/>
      <c r="BF95" s="35"/>
      <c r="BG95" s="35"/>
      <c r="BH95" s="35"/>
      <c r="BI95" s="35"/>
      <c r="BJ95" s="35"/>
      <c r="BK95" s="35"/>
      <c r="BL95" s="35"/>
      <c r="BM95" s="35"/>
      <c r="BN95" s="29"/>
      <c r="BO95" s="30" t="s">
        <v>140</v>
      </c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2"/>
      <c r="CJ95" s="30" t="s">
        <v>140</v>
      </c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50"/>
    </row>
    <row r="96" spans="1:107" ht="12.75">
      <c r="A96" s="6"/>
      <c r="B96" s="42" t="s">
        <v>104</v>
      </c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8"/>
      <c r="BD96" s="34"/>
      <c r="BE96" s="35"/>
      <c r="BF96" s="35"/>
      <c r="BG96" s="35"/>
      <c r="BH96" s="35"/>
      <c r="BI96" s="35"/>
      <c r="BJ96" s="35"/>
      <c r="BK96" s="35"/>
      <c r="BL96" s="35"/>
      <c r="BM96" s="35"/>
      <c r="BN96" s="29"/>
      <c r="BO96" s="30" t="s">
        <v>140</v>
      </c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2"/>
      <c r="CJ96" s="30" t="s">
        <v>140</v>
      </c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50"/>
    </row>
    <row r="97" spans="1:107" ht="13.5" thickBot="1">
      <c r="A97" s="6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8"/>
      <c r="BD97" s="43"/>
      <c r="BE97" s="44"/>
      <c r="BF97" s="44"/>
      <c r="BG97" s="44"/>
      <c r="BH97" s="44"/>
      <c r="BI97" s="44"/>
      <c r="BJ97" s="44"/>
      <c r="BK97" s="44"/>
      <c r="BL97" s="44"/>
      <c r="BM97" s="44"/>
      <c r="BN97" s="45"/>
      <c r="BO97" s="46" t="s">
        <v>140</v>
      </c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8"/>
      <c r="CJ97" s="46" t="s">
        <v>140</v>
      </c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9"/>
    </row>
    <row r="99" spans="1:107" ht="12.75">
      <c r="A99" s="1" t="s">
        <v>122</v>
      </c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23"/>
      <c r="AA99" s="39" t="s">
        <v>166</v>
      </c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23"/>
      <c r="BD99" s="1" t="s">
        <v>125</v>
      </c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23"/>
      <c r="CI99" s="39" t="s">
        <v>158</v>
      </c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</row>
    <row r="100" spans="15:107" s="24" customFormat="1" ht="9.75">
      <c r="O100" s="41" t="s">
        <v>123</v>
      </c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25"/>
      <c r="AA100" s="41" t="s">
        <v>124</v>
      </c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25"/>
      <c r="BW100" s="41" t="s">
        <v>123</v>
      </c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25"/>
      <c r="CI100" s="41" t="s">
        <v>124</v>
      </c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</row>
    <row r="102" spans="2:37" ht="12.75">
      <c r="B102" s="2" t="s">
        <v>126</v>
      </c>
      <c r="C102" s="38" t="s">
        <v>177</v>
      </c>
      <c r="D102" s="38"/>
      <c r="E102" s="38"/>
      <c r="F102" s="38"/>
      <c r="G102" s="1" t="s">
        <v>126</v>
      </c>
      <c r="J102" s="39" t="s">
        <v>178</v>
      </c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0">
        <v>200</v>
      </c>
      <c r="AD102" s="40"/>
      <c r="AE102" s="40"/>
      <c r="AF102" s="40"/>
      <c r="AG102" s="40"/>
      <c r="AH102" s="38" t="s">
        <v>167</v>
      </c>
      <c r="AI102" s="38"/>
      <c r="AJ102" s="38"/>
      <c r="AK102" s="1" t="s">
        <v>32</v>
      </c>
    </row>
  </sheetData>
  <mergeCells count="327">
    <mergeCell ref="A1:DC1"/>
    <mergeCell ref="AP2:BF2"/>
    <mergeCell ref="BG2:BK2"/>
    <mergeCell ref="BL2:BN2"/>
    <mergeCell ref="CL3:DC3"/>
    <mergeCell ref="CL4:DC4"/>
    <mergeCell ref="CL5:CQ5"/>
    <mergeCell ref="CR5:CW5"/>
    <mergeCell ref="CX5:DC5"/>
    <mergeCell ref="N6:BU6"/>
    <mergeCell ref="CL6:DC6"/>
    <mergeCell ref="CL7:DC7"/>
    <mergeCell ref="S8:BU8"/>
    <mergeCell ref="CL8:DC8"/>
    <mergeCell ref="BA9:BU9"/>
    <mergeCell ref="CL9:CT10"/>
    <mergeCell ref="CU9:DC10"/>
    <mergeCell ref="A10:BM10"/>
    <mergeCell ref="CL11:DC11"/>
    <mergeCell ref="Z12:DC12"/>
    <mergeCell ref="CL14:DC14"/>
    <mergeCell ref="CL15:DC15"/>
    <mergeCell ref="A17:BC17"/>
    <mergeCell ref="BD17:BN17"/>
    <mergeCell ref="BO17:CI17"/>
    <mergeCell ref="CJ17:DC17"/>
    <mergeCell ref="A18:BC18"/>
    <mergeCell ref="BD18:BN18"/>
    <mergeCell ref="BO18:CI18"/>
    <mergeCell ref="CJ18:DC18"/>
    <mergeCell ref="A19:BC19"/>
    <mergeCell ref="BD19:BN20"/>
    <mergeCell ref="BO19:CI20"/>
    <mergeCell ref="CJ19:DC20"/>
    <mergeCell ref="B20:BB20"/>
    <mergeCell ref="B21:BB21"/>
    <mergeCell ref="BD21:BN21"/>
    <mergeCell ref="BO21:CI21"/>
    <mergeCell ref="CJ21:DC21"/>
    <mergeCell ref="B22:BB22"/>
    <mergeCell ref="BD22:BN22"/>
    <mergeCell ref="BO22:CI22"/>
    <mergeCell ref="CJ22:DC22"/>
    <mergeCell ref="D23:BB23"/>
    <mergeCell ref="BD23:BN23"/>
    <mergeCell ref="BO23:CI23"/>
    <mergeCell ref="CJ23:DC23"/>
    <mergeCell ref="B24:BB24"/>
    <mergeCell ref="BD24:BN24"/>
    <mergeCell ref="BO24:CI24"/>
    <mergeCell ref="CJ24:DC24"/>
    <mergeCell ref="B25:BB25"/>
    <mergeCell ref="BD25:BN25"/>
    <mergeCell ref="BO25:CI25"/>
    <mergeCell ref="CJ25:DC25"/>
    <mergeCell ref="B26:BB26"/>
    <mergeCell ref="BD26:BN26"/>
    <mergeCell ref="BO26:CI26"/>
    <mergeCell ref="CJ26:DC26"/>
    <mergeCell ref="B27:BB27"/>
    <mergeCell ref="BD27:BN27"/>
    <mergeCell ref="BO27:CI27"/>
    <mergeCell ref="CJ27:DC27"/>
    <mergeCell ref="F28:BB28"/>
    <mergeCell ref="BD28:BN28"/>
    <mergeCell ref="BO28:CI28"/>
    <mergeCell ref="CJ28:DC28"/>
    <mergeCell ref="A29:BC29"/>
    <mergeCell ref="BD29:BN30"/>
    <mergeCell ref="BO29:CI30"/>
    <mergeCell ref="CJ29:DC30"/>
    <mergeCell ref="B30:BB30"/>
    <mergeCell ref="F31:BB31"/>
    <mergeCell ref="BD31:BN32"/>
    <mergeCell ref="BO31:CI32"/>
    <mergeCell ref="CJ31:DC32"/>
    <mergeCell ref="D32:BB32"/>
    <mergeCell ref="D33:BB33"/>
    <mergeCell ref="BD33:BN33"/>
    <mergeCell ref="BO33:CI33"/>
    <mergeCell ref="CJ33:DC33"/>
    <mergeCell ref="D34:BB34"/>
    <mergeCell ref="BD34:BN34"/>
    <mergeCell ref="BO34:CI34"/>
    <mergeCell ref="CJ34:DC34"/>
    <mergeCell ref="D35:BB35"/>
    <mergeCell ref="BD35:BN35"/>
    <mergeCell ref="BO35:CI35"/>
    <mergeCell ref="CJ35:DC35"/>
    <mergeCell ref="D36:BB36"/>
    <mergeCell ref="BD36:BN36"/>
    <mergeCell ref="BO36:CI36"/>
    <mergeCell ref="CJ36:DC36"/>
    <mergeCell ref="D37:BB37"/>
    <mergeCell ref="BD37:BN37"/>
    <mergeCell ref="BO37:CI37"/>
    <mergeCell ref="CJ37:DC37"/>
    <mergeCell ref="D38:BB38"/>
    <mergeCell ref="BD38:BN38"/>
    <mergeCell ref="BO38:CI38"/>
    <mergeCell ref="CJ38:DC38"/>
    <mergeCell ref="B39:BB39"/>
    <mergeCell ref="BD39:BN39"/>
    <mergeCell ref="BO39:CI39"/>
    <mergeCell ref="CJ39:DC39"/>
    <mergeCell ref="B40:BB40"/>
    <mergeCell ref="BD40:BN40"/>
    <mergeCell ref="BO40:CI40"/>
    <mergeCell ref="CJ40:DC40"/>
    <mergeCell ref="D41:BB41"/>
    <mergeCell ref="BD41:BN41"/>
    <mergeCell ref="BO41:CI41"/>
    <mergeCell ref="CJ41:DC41"/>
    <mergeCell ref="B42:BB42"/>
    <mergeCell ref="BD42:BN42"/>
    <mergeCell ref="BO42:CI42"/>
    <mergeCell ref="CJ42:DC42"/>
    <mergeCell ref="D43:BB43"/>
    <mergeCell ref="BD43:BN43"/>
    <mergeCell ref="BO43:CI43"/>
    <mergeCell ref="CJ43:DC43"/>
    <mergeCell ref="B44:BB44"/>
    <mergeCell ref="BD44:BN44"/>
    <mergeCell ref="BO44:CI44"/>
    <mergeCell ref="CJ44:DC44"/>
    <mergeCell ref="B45:BB45"/>
    <mergeCell ref="BD45:BN45"/>
    <mergeCell ref="BO45:CI45"/>
    <mergeCell ref="CJ45:DC45"/>
    <mergeCell ref="B49:BB49"/>
    <mergeCell ref="BD49:BN49"/>
    <mergeCell ref="BO49:CI49"/>
    <mergeCell ref="CJ49:DC49"/>
    <mergeCell ref="F50:BB50"/>
    <mergeCell ref="BD50:BN50"/>
    <mergeCell ref="BO50:CI50"/>
    <mergeCell ref="CJ50:DC50"/>
    <mergeCell ref="A51:BC51"/>
    <mergeCell ref="BD51:BN51"/>
    <mergeCell ref="BO51:CI51"/>
    <mergeCell ref="CJ51:DC51"/>
    <mergeCell ref="A54:BC54"/>
    <mergeCell ref="BD54:BN54"/>
    <mergeCell ref="BO54:CI54"/>
    <mergeCell ref="CJ54:DC54"/>
    <mergeCell ref="A55:BC55"/>
    <mergeCell ref="BD55:BN55"/>
    <mergeCell ref="BO55:CI55"/>
    <mergeCell ref="CJ55:DC55"/>
    <mergeCell ref="A56:BC56"/>
    <mergeCell ref="BD56:BN57"/>
    <mergeCell ref="BO56:CI57"/>
    <mergeCell ref="CJ56:DC57"/>
    <mergeCell ref="B57:BB57"/>
    <mergeCell ref="B58:BB58"/>
    <mergeCell ref="BD58:BN58"/>
    <mergeCell ref="BO58:BP58"/>
    <mergeCell ref="BQ58:CG58"/>
    <mergeCell ref="CH58:CI58"/>
    <mergeCell ref="CJ58:CK58"/>
    <mergeCell ref="CL58:DA58"/>
    <mergeCell ref="DB58:DC58"/>
    <mergeCell ref="B59:BB59"/>
    <mergeCell ref="BD59:BN59"/>
    <mergeCell ref="BO59:CI59"/>
    <mergeCell ref="CJ59:DC59"/>
    <mergeCell ref="B60:BB60"/>
    <mergeCell ref="BD60:BN60"/>
    <mergeCell ref="BO60:CI60"/>
    <mergeCell ref="CJ60:DC60"/>
    <mergeCell ref="F61:BB61"/>
    <mergeCell ref="BD61:BN62"/>
    <mergeCell ref="BO61:CI62"/>
    <mergeCell ref="CJ61:DC62"/>
    <mergeCell ref="D62:BB62"/>
    <mergeCell ref="D63:BB63"/>
    <mergeCell ref="BD63:BN63"/>
    <mergeCell ref="BO63:CI63"/>
    <mergeCell ref="CJ63:DC63"/>
    <mergeCell ref="B64:BB64"/>
    <mergeCell ref="BD64:BN64"/>
    <mergeCell ref="BO64:CI64"/>
    <mergeCell ref="CJ64:DC64"/>
    <mergeCell ref="F65:BB65"/>
    <mergeCell ref="BD65:BN65"/>
    <mergeCell ref="BO65:CI65"/>
    <mergeCell ref="CJ65:DC65"/>
    <mergeCell ref="A66:BC66"/>
    <mergeCell ref="BD66:BN67"/>
    <mergeCell ref="BO66:CI67"/>
    <mergeCell ref="CJ66:DC67"/>
    <mergeCell ref="B67:BB67"/>
    <mergeCell ref="B68:BB68"/>
    <mergeCell ref="BD68:BN68"/>
    <mergeCell ref="BO68:CI68"/>
    <mergeCell ref="CJ68:DC68"/>
    <mergeCell ref="B69:BB69"/>
    <mergeCell ref="BD69:BN69"/>
    <mergeCell ref="BO69:CI69"/>
    <mergeCell ref="CJ69:DC69"/>
    <mergeCell ref="F70:BB70"/>
    <mergeCell ref="BD70:BN70"/>
    <mergeCell ref="BO70:CI70"/>
    <mergeCell ref="CJ70:DC70"/>
    <mergeCell ref="A71:BC71"/>
    <mergeCell ref="BD71:BN72"/>
    <mergeCell ref="BO71:CI72"/>
    <mergeCell ref="CJ71:DC72"/>
    <mergeCell ref="B72:BB72"/>
    <mergeCell ref="B73:BB73"/>
    <mergeCell ref="BD73:BN73"/>
    <mergeCell ref="BO73:CI73"/>
    <mergeCell ref="CJ73:DC73"/>
    <mergeCell ref="F74:BB74"/>
    <mergeCell ref="BD74:BN75"/>
    <mergeCell ref="BO74:CI75"/>
    <mergeCell ref="CJ74:DC75"/>
    <mergeCell ref="D75:BB75"/>
    <mergeCell ref="D76:BB76"/>
    <mergeCell ref="BD76:BN76"/>
    <mergeCell ref="BO76:CI76"/>
    <mergeCell ref="CJ76:DC76"/>
    <mergeCell ref="D77:BB77"/>
    <mergeCell ref="BD77:BN77"/>
    <mergeCell ref="BO77:CI77"/>
    <mergeCell ref="CJ77:DC77"/>
    <mergeCell ref="D78:BB78"/>
    <mergeCell ref="BD78:BN78"/>
    <mergeCell ref="BO78:CI78"/>
    <mergeCell ref="CJ78:DC78"/>
    <mergeCell ref="D79:BB79"/>
    <mergeCell ref="BD79:BN79"/>
    <mergeCell ref="BO79:CI79"/>
    <mergeCell ref="CJ79:DC79"/>
    <mergeCell ref="B80:BB80"/>
    <mergeCell ref="BD80:BN80"/>
    <mergeCell ref="BO80:CI80"/>
    <mergeCell ref="CJ80:DC80"/>
    <mergeCell ref="B81:BB81"/>
    <mergeCell ref="BD81:BN81"/>
    <mergeCell ref="BO81:CI81"/>
    <mergeCell ref="CJ81:DC81"/>
    <mergeCell ref="B82:BB82"/>
    <mergeCell ref="BD82:BN82"/>
    <mergeCell ref="BO82:CI82"/>
    <mergeCell ref="CJ82:DC82"/>
    <mergeCell ref="B83:BB83"/>
    <mergeCell ref="BD83:BN83"/>
    <mergeCell ref="BO83:CI83"/>
    <mergeCell ref="CJ83:DC83"/>
    <mergeCell ref="F84:BB84"/>
    <mergeCell ref="BD84:BN84"/>
    <mergeCell ref="BO84:CI84"/>
    <mergeCell ref="CJ84:DC84"/>
    <mergeCell ref="A85:BC85"/>
    <mergeCell ref="BD85:BN85"/>
    <mergeCell ref="BO85:CI85"/>
    <mergeCell ref="CJ85:DC85"/>
    <mergeCell ref="B86:BB86"/>
    <mergeCell ref="BD86:BN87"/>
    <mergeCell ref="BO86:CI87"/>
    <mergeCell ref="CJ86:DC87"/>
    <mergeCell ref="B87:BB87"/>
    <mergeCell ref="D88:BB88"/>
    <mergeCell ref="BD88:BN88"/>
    <mergeCell ref="BO88:CI88"/>
    <mergeCell ref="CJ88:DC88"/>
    <mergeCell ref="B89:BB89"/>
    <mergeCell ref="BD89:BN89"/>
    <mergeCell ref="BO89:CI89"/>
    <mergeCell ref="CJ89:DC89"/>
    <mergeCell ref="B90:BB90"/>
    <mergeCell ref="BD90:BN90"/>
    <mergeCell ref="BO90:CI90"/>
    <mergeCell ref="CJ90:DC90"/>
    <mergeCell ref="B91:BB91"/>
    <mergeCell ref="BD91:BN91"/>
    <mergeCell ref="BO91:CI91"/>
    <mergeCell ref="CJ91:DC91"/>
    <mergeCell ref="B92:BB92"/>
    <mergeCell ref="BD92:BN92"/>
    <mergeCell ref="BO92:CI92"/>
    <mergeCell ref="CJ92:DC92"/>
    <mergeCell ref="B93:BB93"/>
    <mergeCell ref="BD93:BN93"/>
    <mergeCell ref="BO93:CI93"/>
    <mergeCell ref="CJ93:DC93"/>
    <mergeCell ref="B94:BB94"/>
    <mergeCell ref="BD94:BN94"/>
    <mergeCell ref="BO94:CI94"/>
    <mergeCell ref="CJ94:DC94"/>
    <mergeCell ref="B95:BB95"/>
    <mergeCell ref="BD95:BN95"/>
    <mergeCell ref="BO95:CI95"/>
    <mergeCell ref="CJ95:DC95"/>
    <mergeCell ref="B96:BB96"/>
    <mergeCell ref="BD96:BN96"/>
    <mergeCell ref="BO96:CI96"/>
    <mergeCell ref="CJ96:DC96"/>
    <mergeCell ref="B97:BB97"/>
    <mergeCell ref="BD97:BN97"/>
    <mergeCell ref="BO97:CI97"/>
    <mergeCell ref="CJ97:DC97"/>
    <mergeCell ref="O99:Y99"/>
    <mergeCell ref="AA99:AU99"/>
    <mergeCell ref="BW99:CG99"/>
    <mergeCell ref="CI99:DC99"/>
    <mergeCell ref="O100:Y100"/>
    <mergeCell ref="AA100:AU100"/>
    <mergeCell ref="BW100:CG100"/>
    <mergeCell ref="CI100:DC100"/>
    <mergeCell ref="C102:F102"/>
    <mergeCell ref="J102:AB102"/>
    <mergeCell ref="AC102:AG102"/>
    <mergeCell ref="AH102:AJ102"/>
    <mergeCell ref="BD46:BN46"/>
    <mergeCell ref="BO46:CI46"/>
    <mergeCell ref="CJ46:DC46"/>
    <mergeCell ref="F46:BB46"/>
    <mergeCell ref="BD47:BN47"/>
    <mergeCell ref="BO47:CI47"/>
    <mergeCell ref="CJ47:DC47"/>
    <mergeCell ref="D47:BB47"/>
    <mergeCell ref="BD48:BN48"/>
    <mergeCell ref="BO48:CI48"/>
    <mergeCell ref="CJ48:DC48"/>
    <mergeCell ref="D48:BB48"/>
  </mergeCells>
  <printOptions/>
  <pageMargins left="0.75" right="0.27" top="1" bottom="1" header="0.5" footer="0.5"/>
  <pageSetup fitToHeight="2" horizontalDpi="600" verticalDpi="600" orientation="portrait" paperSize="9" scale="95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104"/>
  <sheetViews>
    <sheetView workbookViewId="0" topLeftCell="A24">
      <selection activeCell="DP24" sqref="DP1:DP16384"/>
    </sheetView>
  </sheetViews>
  <sheetFormatPr defaultColWidth="9.00390625" defaultRowHeight="12.75"/>
  <cols>
    <col min="1" max="107" width="0.875" style="1" customWidth="1"/>
    <col min="108" max="112" width="0.875" style="1" hidden="1" customWidth="1"/>
    <col min="113" max="113" width="11.625" style="1" hidden="1" customWidth="1"/>
    <col min="114" max="119" width="0.875" style="1" customWidth="1"/>
    <col min="120" max="120" width="11.125" style="1" customWidth="1"/>
    <col min="121" max="16384" width="0.875" style="1" customWidth="1"/>
  </cols>
  <sheetData>
    <row r="1" spans="1:107" ht="15">
      <c r="A1" s="131" t="s">
        <v>30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</row>
    <row r="2" spans="41:67" ht="12.75">
      <c r="AO2" s="2" t="s">
        <v>31</v>
      </c>
      <c r="AP2" s="38" t="s">
        <v>170</v>
      </c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40">
        <v>200</v>
      </c>
      <c r="BH2" s="40"/>
      <c r="BI2" s="40"/>
      <c r="BJ2" s="40"/>
      <c r="BK2" s="40"/>
      <c r="BL2" s="38" t="s">
        <v>167</v>
      </c>
      <c r="BM2" s="38"/>
      <c r="BN2" s="38"/>
      <c r="BO2" s="1" t="s">
        <v>32</v>
      </c>
    </row>
    <row r="3" spans="90:107" ht="13.5" thickBot="1">
      <c r="CL3" s="89" t="s">
        <v>33</v>
      </c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1"/>
    </row>
    <row r="4" spans="87:107" ht="12.75">
      <c r="CI4" s="2" t="s">
        <v>40</v>
      </c>
      <c r="CL4" s="122" t="s">
        <v>34</v>
      </c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4"/>
    </row>
    <row r="5" spans="87:107" ht="12.75">
      <c r="CI5" s="2" t="s">
        <v>41</v>
      </c>
      <c r="CL5" s="34" t="s">
        <v>168</v>
      </c>
      <c r="CM5" s="35"/>
      <c r="CN5" s="35"/>
      <c r="CO5" s="35"/>
      <c r="CP5" s="35"/>
      <c r="CQ5" s="29"/>
      <c r="CR5" s="130" t="s">
        <v>171</v>
      </c>
      <c r="CS5" s="35"/>
      <c r="CT5" s="35"/>
      <c r="CU5" s="35"/>
      <c r="CV5" s="35"/>
      <c r="CW5" s="29"/>
      <c r="CX5" s="130" t="s">
        <v>172</v>
      </c>
      <c r="CY5" s="35"/>
      <c r="CZ5" s="35"/>
      <c r="DA5" s="35"/>
      <c r="DB5" s="35"/>
      <c r="DC5" s="129"/>
    </row>
    <row r="6" spans="1:107" ht="12.75">
      <c r="A6" s="1" t="s">
        <v>35</v>
      </c>
      <c r="N6" s="121" t="s">
        <v>131</v>
      </c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CI6" s="2" t="s">
        <v>42</v>
      </c>
      <c r="CL6" s="34" t="s">
        <v>135</v>
      </c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129"/>
    </row>
    <row r="7" spans="1:107" ht="12.75">
      <c r="A7" s="1" t="s">
        <v>36</v>
      </c>
      <c r="CI7" s="2" t="s">
        <v>43</v>
      </c>
      <c r="CL7" s="34" t="s">
        <v>136</v>
      </c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129"/>
    </row>
    <row r="8" spans="1:107" ht="12.75">
      <c r="A8" s="1" t="s">
        <v>37</v>
      </c>
      <c r="S8" s="121" t="s">
        <v>132</v>
      </c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CI8" s="2" t="s">
        <v>44</v>
      </c>
      <c r="CL8" s="34" t="s">
        <v>165</v>
      </c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129"/>
    </row>
    <row r="9" spans="1:107" ht="12.75">
      <c r="A9" s="1" t="s">
        <v>38</v>
      </c>
      <c r="BA9" s="106" t="s">
        <v>160</v>
      </c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CL9" s="86" t="s">
        <v>137</v>
      </c>
      <c r="CM9" s="87"/>
      <c r="CN9" s="87"/>
      <c r="CO9" s="87"/>
      <c r="CP9" s="87"/>
      <c r="CQ9" s="87"/>
      <c r="CR9" s="87"/>
      <c r="CS9" s="87"/>
      <c r="CT9" s="88"/>
      <c r="CU9" s="125" t="s">
        <v>138</v>
      </c>
      <c r="CV9" s="87"/>
      <c r="CW9" s="87"/>
      <c r="CX9" s="87"/>
      <c r="CY9" s="87"/>
      <c r="CZ9" s="87"/>
      <c r="DA9" s="87"/>
      <c r="DB9" s="87"/>
      <c r="DC9" s="126"/>
    </row>
    <row r="10" spans="1:107" ht="12.75">
      <c r="A10" s="121" t="s">
        <v>133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CI10" s="2" t="s">
        <v>45</v>
      </c>
      <c r="CL10" s="55"/>
      <c r="CM10" s="38"/>
      <c r="CN10" s="38"/>
      <c r="CO10" s="38"/>
      <c r="CP10" s="38"/>
      <c r="CQ10" s="38"/>
      <c r="CR10" s="38"/>
      <c r="CS10" s="38"/>
      <c r="CT10" s="56"/>
      <c r="CU10" s="127"/>
      <c r="CV10" s="38"/>
      <c r="CW10" s="38"/>
      <c r="CX10" s="38"/>
      <c r="CY10" s="38"/>
      <c r="CZ10" s="38"/>
      <c r="DA10" s="38"/>
      <c r="DB10" s="38"/>
      <c r="DC10" s="128"/>
    </row>
    <row r="11" spans="1:107" ht="13.5" thickBot="1">
      <c r="A11" s="1" t="s">
        <v>157</v>
      </c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CI11" s="2" t="s">
        <v>46</v>
      </c>
      <c r="CL11" s="43" t="s">
        <v>159</v>
      </c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120"/>
    </row>
    <row r="12" spans="1:107" ht="12.75">
      <c r="A12" s="1" t="s">
        <v>39</v>
      </c>
      <c r="Z12" s="121" t="s">
        <v>134</v>
      </c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</row>
    <row r="13" ht="13.5" thickBot="1"/>
    <row r="14" spans="64:107" ht="12.75">
      <c r="BL14" s="1" t="s">
        <v>47</v>
      </c>
      <c r="CL14" s="122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4"/>
    </row>
    <row r="15" spans="64:107" ht="13.5" thickBot="1">
      <c r="BL15" s="1" t="s">
        <v>127</v>
      </c>
      <c r="CL15" s="43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120"/>
    </row>
    <row r="17" spans="1:107" ht="26.25" customHeight="1">
      <c r="A17" s="114" t="s">
        <v>49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6"/>
      <c r="BD17" s="117" t="s">
        <v>0</v>
      </c>
      <c r="BE17" s="118"/>
      <c r="BF17" s="118"/>
      <c r="BG17" s="118"/>
      <c r="BH17" s="118"/>
      <c r="BI17" s="118"/>
      <c r="BJ17" s="118"/>
      <c r="BK17" s="118"/>
      <c r="BL17" s="118"/>
      <c r="BM17" s="118"/>
      <c r="BN17" s="119"/>
      <c r="BO17" s="117" t="s">
        <v>1</v>
      </c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9"/>
      <c r="CJ17" s="117" t="s">
        <v>2</v>
      </c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9"/>
    </row>
    <row r="18" spans="1:107" ht="13.5" thickBot="1">
      <c r="A18" s="30">
        <v>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2"/>
      <c r="BD18" s="89">
        <v>2</v>
      </c>
      <c r="BE18" s="90"/>
      <c r="BF18" s="90"/>
      <c r="BG18" s="90"/>
      <c r="BH18" s="90"/>
      <c r="BI18" s="90"/>
      <c r="BJ18" s="90"/>
      <c r="BK18" s="90"/>
      <c r="BL18" s="90"/>
      <c r="BM18" s="90"/>
      <c r="BN18" s="91"/>
      <c r="BO18" s="89">
        <v>3</v>
      </c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1"/>
      <c r="CJ18" s="89">
        <v>4</v>
      </c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1"/>
    </row>
    <row r="19" spans="1:107" ht="12.75">
      <c r="A19" s="103" t="s">
        <v>3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52" t="s">
        <v>53</v>
      </c>
      <c r="BE19" s="53"/>
      <c r="BF19" s="53"/>
      <c r="BG19" s="53"/>
      <c r="BH19" s="53"/>
      <c r="BI19" s="53"/>
      <c r="BJ19" s="53"/>
      <c r="BK19" s="53"/>
      <c r="BL19" s="53"/>
      <c r="BM19" s="53"/>
      <c r="BN19" s="54"/>
      <c r="BO19" s="57">
        <v>398</v>
      </c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9"/>
      <c r="CJ19" s="98">
        <f>428560-70459</f>
        <v>358101</v>
      </c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100"/>
    </row>
    <row r="20" spans="1:113" ht="12.75">
      <c r="A20" s="4"/>
      <c r="B20" s="64" t="s">
        <v>4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5"/>
      <c r="BD20" s="55"/>
      <c r="BE20" s="38"/>
      <c r="BF20" s="38"/>
      <c r="BG20" s="38"/>
      <c r="BH20" s="38"/>
      <c r="BI20" s="38"/>
      <c r="BJ20" s="38"/>
      <c r="BK20" s="38"/>
      <c r="BL20" s="38"/>
      <c r="BM20" s="38"/>
      <c r="BN20" s="56"/>
      <c r="BO20" s="60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61"/>
      <c r="CJ20" s="83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5"/>
      <c r="DI20" s="1">
        <v>372</v>
      </c>
    </row>
    <row r="21" spans="1:113" ht="12.75">
      <c r="A21" s="6"/>
      <c r="B21" s="42" t="s">
        <v>5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7"/>
      <c r="BD21" s="34" t="s">
        <v>54</v>
      </c>
      <c r="BE21" s="35"/>
      <c r="BF21" s="35"/>
      <c r="BG21" s="35"/>
      <c r="BH21" s="35"/>
      <c r="BI21" s="35"/>
      <c r="BJ21" s="35"/>
      <c r="BK21" s="35"/>
      <c r="BL21" s="35"/>
      <c r="BM21" s="35"/>
      <c r="BN21" s="29"/>
      <c r="BO21" s="30">
        <v>1315</v>
      </c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2"/>
      <c r="CJ21" s="26">
        <f>2732308-1929083</f>
        <v>803225</v>
      </c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8"/>
      <c r="DI21" s="1">
        <v>902</v>
      </c>
    </row>
    <row r="22" spans="1:107" ht="12.75">
      <c r="A22" s="6"/>
      <c r="B22" s="42" t="s">
        <v>6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7"/>
      <c r="BD22" s="34" t="s">
        <v>55</v>
      </c>
      <c r="BE22" s="35"/>
      <c r="BF22" s="35"/>
      <c r="BG22" s="35"/>
      <c r="BH22" s="35"/>
      <c r="BI22" s="35"/>
      <c r="BJ22" s="35"/>
      <c r="BK22" s="35"/>
      <c r="BL22" s="35"/>
      <c r="BM22" s="35"/>
      <c r="BN22" s="29"/>
      <c r="BO22" s="30" t="s">
        <v>140</v>
      </c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2"/>
      <c r="CJ22" s="26" t="s">
        <v>140</v>
      </c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8"/>
    </row>
    <row r="23" spans="1:107" ht="12.75">
      <c r="A23" s="6"/>
      <c r="B23" s="7"/>
      <c r="C23" s="7"/>
      <c r="D23" s="36" t="s">
        <v>139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8"/>
      <c r="BD23" s="34" t="s">
        <v>141</v>
      </c>
      <c r="BE23" s="35"/>
      <c r="BF23" s="35"/>
      <c r="BG23" s="35"/>
      <c r="BH23" s="35"/>
      <c r="BI23" s="35"/>
      <c r="BJ23" s="35"/>
      <c r="BK23" s="35"/>
      <c r="BL23" s="35"/>
      <c r="BM23" s="35"/>
      <c r="BN23" s="29"/>
      <c r="BO23" s="30" t="s">
        <v>140</v>
      </c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2"/>
      <c r="CJ23" s="26" t="s">
        <v>140</v>
      </c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8"/>
    </row>
    <row r="24" spans="1:107" ht="12.75">
      <c r="A24" s="6"/>
      <c r="B24" s="42" t="s">
        <v>7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7"/>
      <c r="BD24" s="34" t="s">
        <v>56</v>
      </c>
      <c r="BE24" s="35"/>
      <c r="BF24" s="35"/>
      <c r="BG24" s="35"/>
      <c r="BH24" s="35"/>
      <c r="BI24" s="35"/>
      <c r="BJ24" s="35"/>
      <c r="BK24" s="35"/>
      <c r="BL24" s="35"/>
      <c r="BM24" s="35"/>
      <c r="BN24" s="29"/>
      <c r="BO24" s="30" t="s">
        <v>140</v>
      </c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2"/>
      <c r="CJ24" s="26" t="s">
        <v>140</v>
      </c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8"/>
    </row>
    <row r="25" spans="1:113" ht="12.75">
      <c r="A25" s="6"/>
      <c r="B25" s="42" t="s">
        <v>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7"/>
      <c r="BD25" s="34" t="s">
        <v>57</v>
      </c>
      <c r="BE25" s="35"/>
      <c r="BF25" s="35"/>
      <c r="BG25" s="35"/>
      <c r="BH25" s="35"/>
      <c r="BI25" s="35"/>
      <c r="BJ25" s="35"/>
      <c r="BK25" s="35"/>
      <c r="BL25" s="35"/>
      <c r="BM25" s="35"/>
      <c r="BN25" s="29"/>
      <c r="BO25" s="30">
        <v>8000</v>
      </c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2"/>
      <c r="CJ25" s="26">
        <v>8000000</v>
      </c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8"/>
      <c r="DI25" s="1">
        <v>8000</v>
      </c>
    </row>
    <row r="26" spans="1:107" ht="12.75">
      <c r="A26" s="6"/>
      <c r="B26" s="42" t="s">
        <v>9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7"/>
      <c r="BD26" s="34" t="s">
        <v>58</v>
      </c>
      <c r="BE26" s="35"/>
      <c r="BF26" s="35"/>
      <c r="BG26" s="35"/>
      <c r="BH26" s="35"/>
      <c r="BI26" s="35"/>
      <c r="BJ26" s="35"/>
      <c r="BK26" s="35"/>
      <c r="BL26" s="35"/>
      <c r="BM26" s="35"/>
      <c r="BN26" s="29"/>
      <c r="BO26" s="30" t="s">
        <v>140</v>
      </c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2"/>
      <c r="CJ26" s="26" t="s">
        <v>140</v>
      </c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8"/>
    </row>
    <row r="27" spans="1:107" ht="14.25" customHeight="1" thickBot="1">
      <c r="A27" s="9"/>
      <c r="B27" s="78" t="s">
        <v>10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10"/>
      <c r="BD27" s="43" t="s">
        <v>59</v>
      </c>
      <c r="BE27" s="44"/>
      <c r="BF27" s="44"/>
      <c r="BG27" s="44"/>
      <c r="BH27" s="44"/>
      <c r="BI27" s="44"/>
      <c r="BJ27" s="44"/>
      <c r="BK27" s="44"/>
      <c r="BL27" s="44"/>
      <c r="BM27" s="44"/>
      <c r="BN27" s="45"/>
      <c r="BO27" s="46" t="s">
        <v>140</v>
      </c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8"/>
      <c r="CJ27" s="79" t="s">
        <v>140</v>
      </c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1"/>
    </row>
    <row r="28" spans="1:113" ht="13.5" thickBot="1">
      <c r="A28" s="11"/>
      <c r="B28" s="12"/>
      <c r="C28" s="12"/>
      <c r="D28" s="12"/>
      <c r="E28" s="12"/>
      <c r="F28" s="77" t="s">
        <v>11</v>
      </c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13"/>
      <c r="BD28" s="68" t="s">
        <v>60</v>
      </c>
      <c r="BE28" s="69"/>
      <c r="BF28" s="69"/>
      <c r="BG28" s="69"/>
      <c r="BH28" s="69"/>
      <c r="BI28" s="69"/>
      <c r="BJ28" s="69"/>
      <c r="BK28" s="69"/>
      <c r="BL28" s="69"/>
      <c r="BM28" s="69"/>
      <c r="BN28" s="70"/>
      <c r="BO28" s="71">
        <f>BO19+BO21+BO25</f>
        <v>9713</v>
      </c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3"/>
      <c r="CJ28" s="74">
        <f>CJ19+CJ21+CJ25</f>
        <v>9161326</v>
      </c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6"/>
      <c r="DI28" s="1">
        <f>SUM(DI20:DI25)</f>
        <v>9274</v>
      </c>
    </row>
    <row r="29" spans="1:107" ht="12.75">
      <c r="A29" s="103" t="s">
        <v>12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5"/>
      <c r="BD29" s="52" t="s">
        <v>61</v>
      </c>
      <c r="BE29" s="53"/>
      <c r="BF29" s="53"/>
      <c r="BG29" s="53"/>
      <c r="BH29" s="53"/>
      <c r="BI29" s="53"/>
      <c r="BJ29" s="53"/>
      <c r="BK29" s="53"/>
      <c r="BL29" s="53"/>
      <c r="BM29" s="53"/>
      <c r="BN29" s="54"/>
      <c r="BO29" s="57">
        <f>BO31+BO37</f>
        <v>219</v>
      </c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9"/>
      <c r="CJ29" s="98">
        <f>CJ37</f>
        <v>343452</v>
      </c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100"/>
    </row>
    <row r="30" spans="1:113" ht="12.75">
      <c r="A30" s="4"/>
      <c r="B30" s="64" t="s">
        <v>129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14"/>
      <c r="BD30" s="55"/>
      <c r="BE30" s="38"/>
      <c r="BF30" s="38"/>
      <c r="BG30" s="38"/>
      <c r="BH30" s="38"/>
      <c r="BI30" s="38"/>
      <c r="BJ30" s="38"/>
      <c r="BK30" s="38"/>
      <c r="BL30" s="38"/>
      <c r="BM30" s="38"/>
      <c r="BN30" s="56"/>
      <c r="BO30" s="60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61"/>
      <c r="CJ30" s="83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5"/>
      <c r="DI30" s="1">
        <v>415</v>
      </c>
    </row>
    <row r="31" spans="1:107" ht="12.75">
      <c r="A31" s="9"/>
      <c r="B31" s="10"/>
      <c r="C31" s="10"/>
      <c r="D31" s="10"/>
      <c r="E31" s="10"/>
      <c r="F31" s="37" t="s">
        <v>13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15"/>
      <c r="BD31" s="86" t="s">
        <v>142</v>
      </c>
      <c r="BE31" s="87"/>
      <c r="BF31" s="87"/>
      <c r="BG31" s="87"/>
      <c r="BH31" s="87"/>
      <c r="BI31" s="87"/>
      <c r="BJ31" s="87"/>
      <c r="BK31" s="87"/>
      <c r="BL31" s="87"/>
      <c r="BM31" s="87"/>
      <c r="BN31" s="88"/>
      <c r="BO31" s="89">
        <v>12</v>
      </c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1"/>
      <c r="CJ31" s="92" t="s">
        <v>140</v>
      </c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4"/>
    </row>
    <row r="32" spans="1:107" ht="12.75">
      <c r="A32" s="4"/>
      <c r="B32" s="5"/>
      <c r="C32" s="5"/>
      <c r="D32" s="64" t="s">
        <v>14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14"/>
      <c r="BD32" s="55"/>
      <c r="BE32" s="38"/>
      <c r="BF32" s="38"/>
      <c r="BG32" s="38"/>
      <c r="BH32" s="38"/>
      <c r="BI32" s="38"/>
      <c r="BJ32" s="38"/>
      <c r="BK32" s="38"/>
      <c r="BL32" s="38"/>
      <c r="BM32" s="38"/>
      <c r="BN32" s="56"/>
      <c r="BO32" s="60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61"/>
      <c r="CJ32" s="83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5"/>
    </row>
    <row r="33" spans="1:107" ht="12.75">
      <c r="A33" s="6"/>
      <c r="B33" s="7"/>
      <c r="C33" s="7"/>
      <c r="D33" s="64" t="s">
        <v>15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8"/>
      <c r="BD33" s="34" t="s">
        <v>143</v>
      </c>
      <c r="BE33" s="35"/>
      <c r="BF33" s="35"/>
      <c r="BG33" s="35"/>
      <c r="BH33" s="35"/>
      <c r="BI33" s="35"/>
      <c r="BJ33" s="35"/>
      <c r="BK33" s="35"/>
      <c r="BL33" s="35"/>
      <c r="BM33" s="35"/>
      <c r="BN33" s="29"/>
      <c r="BO33" s="30" t="s">
        <v>140</v>
      </c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2"/>
      <c r="CJ33" s="26" t="s">
        <v>140</v>
      </c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8"/>
    </row>
    <row r="34" spans="1:107" ht="12.75">
      <c r="A34" s="6"/>
      <c r="B34" s="7"/>
      <c r="C34" s="7"/>
      <c r="D34" s="64" t="s">
        <v>16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8"/>
      <c r="BD34" s="34" t="s">
        <v>144</v>
      </c>
      <c r="BE34" s="35"/>
      <c r="BF34" s="35"/>
      <c r="BG34" s="35"/>
      <c r="BH34" s="35"/>
      <c r="BI34" s="35"/>
      <c r="BJ34" s="35"/>
      <c r="BK34" s="35"/>
      <c r="BL34" s="35"/>
      <c r="BM34" s="35"/>
      <c r="BN34" s="29"/>
      <c r="BO34" s="30" t="s">
        <v>140</v>
      </c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2"/>
      <c r="CJ34" s="26" t="s">
        <v>140</v>
      </c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8"/>
    </row>
    <row r="35" spans="1:107" ht="12.75">
      <c r="A35" s="6"/>
      <c r="B35" s="7"/>
      <c r="C35" s="7"/>
      <c r="D35" s="64" t="s">
        <v>17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8"/>
      <c r="BD35" s="34" t="s">
        <v>145</v>
      </c>
      <c r="BE35" s="35"/>
      <c r="BF35" s="35"/>
      <c r="BG35" s="35"/>
      <c r="BH35" s="35"/>
      <c r="BI35" s="35"/>
      <c r="BJ35" s="35"/>
      <c r="BK35" s="35"/>
      <c r="BL35" s="35"/>
      <c r="BM35" s="35"/>
      <c r="BN35" s="29"/>
      <c r="BO35" s="30" t="s">
        <v>140</v>
      </c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2"/>
      <c r="CJ35" s="26" t="s">
        <v>140</v>
      </c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8"/>
    </row>
    <row r="36" spans="1:107" ht="12.75">
      <c r="A36" s="6"/>
      <c r="B36" s="7"/>
      <c r="C36" s="7"/>
      <c r="D36" s="64" t="s">
        <v>18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8"/>
      <c r="BD36" s="34" t="s">
        <v>146</v>
      </c>
      <c r="BE36" s="35"/>
      <c r="BF36" s="35"/>
      <c r="BG36" s="35"/>
      <c r="BH36" s="35"/>
      <c r="BI36" s="35"/>
      <c r="BJ36" s="35"/>
      <c r="BK36" s="35"/>
      <c r="BL36" s="35"/>
      <c r="BM36" s="35"/>
      <c r="BN36" s="29"/>
      <c r="BO36" s="30" t="s">
        <v>140</v>
      </c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2"/>
      <c r="CJ36" s="26" t="s">
        <v>140</v>
      </c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8"/>
    </row>
    <row r="37" spans="1:107" ht="12.75">
      <c r="A37" s="6"/>
      <c r="B37" s="7"/>
      <c r="C37" s="7"/>
      <c r="D37" s="64" t="s">
        <v>19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8"/>
      <c r="BD37" s="34" t="s">
        <v>147</v>
      </c>
      <c r="BE37" s="35"/>
      <c r="BF37" s="35"/>
      <c r="BG37" s="35"/>
      <c r="BH37" s="35"/>
      <c r="BI37" s="35"/>
      <c r="BJ37" s="35"/>
      <c r="BK37" s="35"/>
      <c r="BL37" s="35"/>
      <c r="BM37" s="35"/>
      <c r="BN37" s="29"/>
      <c r="BO37" s="30">
        <v>207</v>
      </c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2"/>
      <c r="CJ37" s="26">
        <f>343452</f>
        <v>343452</v>
      </c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8"/>
    </row>
    <row r="38" spans="1:107" ht="12.75">
      <c r="A38" s="6"/>
      <c r="B38" s="7"/>
      <c r="C38" s="7"/>
      <c r="D38" s="64" t="s">
        <v>20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8"/>
      <c r="BD38" s="34" t="s">
        <v>148</v>
      </c>
      <c r="BE38" s="35"/>
      <c r="BF38" s="35"/>
      <c r="BG38" s="35"/>
      <c r="BH38" s="35"/>
      <c r="BI38" s="35"/>
      <c r="BJ38" s="35"/>
      <c r="BK38" s="35"/>
      <c r="BL38" s="35"/>
      <c r="BM38" s="35"/>
      <c r="BN38" s="29"/>
      <c r="BO38" s="30" t="s">
        <v>140</v>
      </c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2"/>
      <c r="CJ38" s="26" t="s">
        <v>140</v>
      </c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8"/>
    </row>
    <row r="39" spans="1:107" ht="25.5" customHeight="1">
      <c r="A39" s="6"/>
      <c r="B39" s="42" t="s">
        <v>21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8"/>
      <c r="BD39" s="34" t="s">
        <v>62</v>
      </c>
      <c r="BE39" s="35"/>
      <c r="BF39" s="35"/>
      <c r="BG39" s="35"/>
      <c r="BH39" s="35"/>
      <c r="BI39" s="35"/>
      <c r="BJ39" s="35"/>
      <c r="BK39" s="35"/>
      <c r="BL39" s="35"/>
      <c r="BM39" s="35"/>
      <c r="BN39" s="29"/>
      <c r="BO39" s="30" t="s">
        <v>140</v>
      </c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2"/>
      <c r="CJ39" s="26" t="s">
        <v>140</v>
      </c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8"/>
    </row>
    <row r="40" spans="1:107" ht="38.25" customHeight="1">
      <c r="A40" s="6"/>
      <c r="B40" s="42" t="s">
        <v>22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8"/>
      <c r="BD40" s="34" t="s">
        <v>63</v>
      </c>
      <c r="BE40" s="35"/>
      <c r="BF40" s="35"/>
      <c r="BG40" s="35"/>
      <c r="BH40" s="35"/>
      <c r="BI40" s="35"/>
      <c r="BJ40" s="35"/>
      <c r="BK40" s="35"/>
      <c r="BL40" s="35"/>
      <c r="BM40" s="35"/>
      <c r="BN40" s="29"/>
      <c r="BO40" s="30" t="s">
        <v>140</v>
      </c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2"/>
      <c r="CJ40" s="26" t="s">
        <v>140</v>
      </c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8"/>
    </row>
    <row r="41" spans="1:107" ht="12.75">
      <c r="A41" s="6"/>
      <c r="B41" s="7"/>
      <c r="C41" s="7"/>
      <c r="D41" s="36" t="s">
        <v>23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8"/>
      <c r="BD41" s="34"/>
      <c r="BE41" s="35"/>
      <c r="BF41" s="35"/>
      <c r="BG41" s="35"/>
      <c r="BH41" s="35"/>
      <c r="BI41" s="35"/>
      <c r="BJ41" s="35"/>
      <c r="BK41" s="35"/>
      <c r="BL41" s="35"/>
      <c r="BM41" s="35"/>
      <c r="BN41" s="29"/>
      <c r="BO41" s="30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2"/>
      <c r="CJ41" s="26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8"/>
    </row>
    <row r="42" spans="1:113" ht="25.5" customHeight="1">
      <c r="A42" s="6"/>
      <c r="B42" s="42" t="s">
        <v>24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8"/>
      <c r="BD42" s="34" t="s">
        <v>64</v>
      </c>
      <c r="BE42" s="35"/>
      <c r="BF42" s="35"/>
      <c r="BG42" s="35"/>
      <c r="BH42" s="35"/>
      <c r="BI42" s="35"/>
      <c r="BJ42" s="35"/>
      <c r="BK42" s="35"/>
      <c r="BL42" s="35"/>
      <c r="BM42" s="35"/>
      <c r="BN42" s="29"/>
      <c r="BO42" s="30">
        <v>116926</v>
      </c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2"/>
      <c r="CJ42" s="26">
        <f>185310+10540384+688084+1+150813933</f>
        <v>162227712</v>
      </c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8"/>
      <c r="DI42" s="1">
        <v>135220</v>
      </c>
    </row>
    <row r="43" spans="1:107" ht="12.75">
      <c r="A43" s="6"/>
      <c r="B43" s="7"/>
      <c r="C43" s="7"/>
      <c r="D43" s="36" t="s">
        <v>23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8"/>
      <c r="BD43" s="34" t="s">
        <v>149</v>
      </c>
      <c r="BE43" s="35"/>
      <c r="BF43" s="35"/>
      <c r="BG43" s="35"/>
      <c r="BH43" s="35"/>
      <c r="BI43" s="35"/>
      <c r="BJ43" s="35"/>
      <c r="BK43" s="35"/>
      <c r="BL43" s="35"/>
      <c r="BM43" s="35"/>
      <c r="BN43" s="29"/>
      <c r="BO43" s="30">
        <v>8152</v>
      </c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2"/>
      <c r="CJ43" s="26">
        <f>10540384</f>
        <v>10540384</v>
      </c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8"/>
    </row>
    <row r="44" spans="1:107" ht="12.75">
      <c r="A44" s="6"/>
      <c r="B44" s="42" t="s">
        <v>25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8"/>
      <c r="BD44" s="34" t="s">
        <v>65</v>
      </c>
      <c r="BE44" s="35"/>
      <c r="BF44" s="35"/>
      <c r="BG44" s="35"/>
      <c r="BH44" s="35"/>
      <c r="BI44" s="35"/>
      <c r="BJ44" s="35"/>
      <c r="BK44" s="35"/>
      <c r="BL44" s="35"/>
      <c r="BM44" s="35"/>
      <c r="BN44" s="29"/>
      <c r="BO44" s="30" t="s">
        <v>140</v>
      </c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2"/>
      <c r="CJ44" s="26" t="s">
        <v>140</v>
      </c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8"/>
    </row>
    <row r="45" spans="1:113" ht="12.75">
      <c r="A45" s="6"/>
      <c r="B45" s="42" t="s">
        <v>26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8"/>
      <c r="BD45" s="34" t="s">
        <v>66</v>
      </c>
      <c r="BE45" s="35"/>
      <c r="BF45" s="35"/>
      <c r="BG45" s="35"/>
      <c r="BH45" s="35"/>
      <c r="BI45" s="35"/>
      <c r="BJ45" s="35"/>
      <c r="BK45" s="35"/>
      <c r="BL45" s="35"/>
      <c r="BM45" s="35"/>
      <c r="BN45" s="29"/>
      <c r="BO45" s="30">
        <v>535</v>
      </c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2"/>
      <c r="CJ45" s="26">
        <f>CJ49+CJ50</f>
        <v>4371179</v>
      </c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8"/>
      <c r="DI45" s="1">
        <v>1860</v>
      </c>
    </row>
    <row r="46" spans="1:107" ht="12.75" hidden="1">
      <c r="A46" s="9"/>
      <c r="B46" s="10"/>
      <c r="C46" s="10"/>
      <c r="D46" s="10"/>
      <c r="E46" s="10"/>
      <c r="F46" s="37" t="s">
        <v>13</v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15"/>
      <c r="BD46" s="34"/>
      <c r="BE46" s="35"/>
      <c r="BF46" s="35"/>
      <c r="BG46" s="35"/>
      <c r="BH46" s="35"/>
      <c r="BI46" s="35"/>
      <c r="BJ46" s="35"/>
      <c r="BK46" s="35"/>
      <c r="BL46" s="35"/>
      <c r="BM46" s="35"/>
      <c r="BN46" s="29"/>
      <c r="BO46" s="30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2"/>
      <c r="CJ46" s="26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8"/>
    </row>
    <row r="47" spans="1:107" ht="12.75" customHeight="1" hidden="1">
      <c r="A47" s="6"/>
      <c r="B47" s="7"/>
      <c r="C47" s="7"/>
      <c r="D47" s="36" t="s">
        <v>163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8"/>
      <c r="BD47" s="34" t="s">
        <v>161</v>
      </c>
      <c r="BE47" s="35"/>
      <c r="BF47" s="35"/>
      <c r="BG47" s="35"/>
      <c r="BH47" s="35"/>
      <c r="BI47" s="35"/>
      <c r="BJ47" s="35"/>
      <c r="BK47" s="35"/>
      <c r="BL47" s="35"/>
      <c r="BM47" s="35"/>
      <c r="BN47" s="29"/>
      <c r="BO47" s="30">
        <v>4</v>
      </c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2"/>
      <c r="CJ47" s="26">
        <v>335</v>
      </c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8"/>
    </row>
    <row r="48" spans="1:107" ht="12.75" customHeight="1" hidden="1">
      <c r="A48" s="6"/>
      <c r="B48" s="7"/>
      <c r="C48" s="7"/>
      <c r="D48" s="36" t="s">
        <v>164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8"/>
      <c r="BD48" s="34" t="s">
        <v>162</v>
      </c>
      <c r="BE48" s="35"/>
      <c r="BF48" s="35"/>
      <c r="BG48" s="35"/>
      <c r="BH48" s="35"/>
      <c r="BI48" s="35"/>
      <c r="BJ48" s="35"/>
      <c r="BK48" s="35"/>
      <c r="BL48" s="35"/>
      <c r="BM48" s="35"/>
      <c r="BN48" s="29"/>
      <c r="BO48" s="30">
        <v>249</v>
      </c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2"/>
      <c r="CJ48" s="26">
        <v>925</v>
      </c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8"/>
    </row>
    <row r="49" spans="1:107" ht="12.75" customHeight="1">
      <c r="A49" s="9"/>
      <c r="B49" s="134" t="s">
        <v>174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5"/>
      <c r="BD49" s="34" t="s">
        <v>161</v>
      </c>
      <c r="BE49" s="132"/>
      <c r="BF49" s="132"/>
      <c r="BG49" s="132"/>
      <c r="BH49" s="132"/>
      <c r="BI49" s="132"/>
      <c r="BJ49" s="132"/>
      <c r="BK49" s="132"/>
      <c r="BL49" s="132"/>
      <c r="BM49" s="132"/>
      <c r="BN49" s="135"/>
      <c r="BO49" s="30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5"/>
      <c r="CJ49" s="26">
        <f>212033</f>
        <v>212033</v>
      </c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2"/>
      <c r="DC49" s="133"/>
    </row>
    <row r="50" spans="1:120" ht="12.75" customHeight="1">
      <c r="A50" s="9"/>
      <c r="B50" s="134" t="s">
        <v>175</v>
      </c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5"/>
      <c r="BD50" s="34" t="s">
        <v>162</v>
      </c>
      <c r="BE50" s="132"/>
      <c r="BF50" s="132"/>
      <c r="BG50" s="132"/>
      <c r="BH50" s="132"/>
      <c r="BI50" s="132"/>
      <c r="BJ50" s="132"/>
      <c r="BK50" s="132"/>
      <c r="BL50" s="132"/>
      <c r="BM50" s="132"/>
      <c r="BN50" s="135"/>
      <c r="BO50" s="30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5"/>
      <c r="CJ50" s="26">
        <f>4159146</f>
        <v>4159146</v>
      </c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  <c r="CV50" s="132"/>
      <c r="CW50" s="132"/>
      <c r="CX50" s="132"/>
      <c r="CY50" s="132"/>
      <c r="CZ50" s="132"/>
      <c r="DA50" s="132"/>
      <c r="DB50" s="132"/>
      <c r="DC50" s="133"/>
      <c r="DP50" s="33">
        <f>CJ50-327525.77</f>
        <v>3831620.23</v>
      </c>
    </row>
    <row r="51" spans="1:113" ht="14.25" customHeight="1" thickBot="1">
      <c r="A51" s="16"/>
      <c r="B51" s="78" t="s">
        <v>27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17"/>
      <c r="BD51" s="43" t="s">
        <v>67</v>
      </c>
      <c r="BE51" s="44"/>
      <c r="BF51" s="44"/>
      <c r="BG51" s="44"/>
      <c r="BH51" s="44"/>
      <c r="BI51" s="44"/>
      <c r="BJ51" s="44"/>
      <c r="BK51" s="44"/>
      <c r="BL51" s="44"/>
      <c r="BM51" s="44"/>
      <c r="BN51" s="45"/>
      <c r="BO51" s="46" t="s">
        <v>140</v>
      </c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8"/>
      <c r="CJ51" s="79" t="s">
        <v>140</v>
      </c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1"/>
      <c r="DI51" s="1">
        <v>1339</v>
      </c>
    </row>
    <row r="52" spans="1:113" ht="13.5" thickBot="1">
      <c r="A52" s="4"/>
      <c r="B52" s="5"/>
      <c r="C52" s="5"/>
      <c r="D52" s="5"/>
      <c r="E52" s="5"/>
      <c r="F52" s="64" t="s">
        <v>28</v>
      </c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5"/>
      <c r="BD52" s="68" t="s">
        <v>68</v>
      </c>
      <c r="BE52" s="69"/>
      <c r="BF52" s="69"/>
      <c r="BG52" s="69"/>
      <c r="BH52" s="69"/>
      <c r="BI52" s="69"/>
      <c r="BJ52" s="69"/>
      <c r="BK52" s="69"/>
      <c r="BL52" s="69"/>
      <c r="BM52" s="69"/>
      <c r="BN52" s="70"/>
      <c r="BO52" s="71">
        <f>BO29+BO42+BO45</f>
        <v>117680</v>
      </c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3"/>
      <c r="CJ52" s="74">
        <f>CJ29+CJ42+CJ45</f>
        <v>166942343</v>
      </c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6"/>
      <c r="DI52" s="1">
        <f>SUM(DI30:DI51)</f>
        <v>138834</v>
      </c>
    </row>
    <row r="53" spans="1:113" ht="13.5" thickBot="1">
      <c r="A53" s="65" t="s">
        <v>29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8" t="s">
        <v>69</v>
      </c>
      <c r="BE53" s="69"/>
      <c r="BF53" s="69"/>
      <c r="BG53" s="69"/>
      <c r="BH53" s="69"/>
      <c r="BI53" s="69"/>
      <c r="BJ53" s="69"/>
      <c r="BK53" s="69"/>
      <c r="BL53" s="69"/>
      <c r="BM53" s="69"/>
      <c r="BN53" s="70"/>
      <c r="BO53" s="71">
        <f>BO28+BO52</f>
        <v>127393</v>
      </c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3"/>
      <c r="CJ53" s="74">
        <f>CJ28+CJ52</f>
        <v>176103669</v>
      </c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6"/>
      <c r="DI53" s="1">
        <f>DI28+DI52</f>
        <v>148108</v>
      </c>
    </row>
    <row r="55" ht="12.75">
      <c r="DC55" s="2" t="s">
        <v>128</v>
      </c>
    </row>
    <row r="56" spans="1:107" ht="26.25" customHeight="1">
      <c r="A56" s="114" t="s">
        <v>48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6"/>
      <c r="BD56" s="117" t="s">
        <v>0</v>
      </c>
      <c r="BE56" s="118"/>
      <c r="BF56" s="118"/>
      <c r="BG56" s="118"/>
      <c r="BH56" s="118"/>
      <c r="BI56" s="118"/>
      <c r="BJ56" s="118"/>
      <c r="BK56" s="118"/>
      <c r="BL56" s="118"/>
      <c r="BM56" s="118"/>
      <c r="BN56" s="119"/>
      <c r="BO56" s="117" t="s">
        <v>1</v>
      </c>
      <c r="BP56" s="118"/>
      <c r="BQ56" s="118"/>
      <c r="BR56" s="118"/>
      <c r="BS56" s="118"/>
      <c r="BT56" s="118"/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9"/>
      <c r="CJ56" s="117" t="s">
        <v>2</v>
      </c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9"/>
    </row>
    <row r="57" spans="1:107" ht="13.5" thickBot="1">
      <c r="A57" s="30">
        <v>1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2"/>
      <c r="BD57" s="89">
        <v>2</v>
      </c>
      <c r="BE57" s="90"/>
      <c r="BF57" s="90"/>
      <c r="BG57" s="90"/>
      <c r="BH57" s="90"/>
      <c r="BI57" s="90"/>
      <c r="BJ57" s="90"/>
      <c r="BK57" s="90"/>
      <c r="BL57" s="90"/>
      <c r="BM57" s="90"/>
      <c r="BN57" s="91"/>
      <c r="BO57" s="89">
        <v>3</v>
      </c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1"/>
      <c r="CJ57" s="89">
        <v>4</v>
      </c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1"/>
    </row>
    <row r="58" spans="1:107" ht="12.75">
      <c r="A58" s="103" t="s">
        <v>50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52" t="s">
        <v>105</v>
      </c>
      <c r="BE58" s="53"/>
      <c r="BF58" s="53"/>
      <c r="BG58" s="53"/>
      <c r="BH58" s="53"/>
      <c r="BI58" s="53"/>
      <c r="BJ58" s="53"/>
      <c r="BK58" s="53"/>
      <c r="BL58" s="53"/>
      <c r="BM58" s="53"/>
      <c r="BN58" s="54"/>
      <c r="BO58" s="57">
        <v>45200</v>
      </c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9"/>
      <c r="CJ58" s="98">
        <v>45200000</v>
      </c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100"/>
    </row>
    <row r="59" spans="1:113" ht="12.75">
      <c r="A59" s="4"/>
      <c r="B59" s="64" t="s">
        <v>51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5"/>
      <c r="BD59" s="55"/>
      <c r="BE59" s="38"/>
      <c r="BF59" s="38"/>
      <c r="BG59" s="38"/>
      <c r="BH59" s="38"/>
      <c r="BI59" s="38"/>
      <c r="BJ59" s="38"/>
      <c r="BK59" s="38"/>
      <c r="BL59" s="38"/>
      <c r="BM59" s="38"/>
      <c r="BN59" s="56"/>
      <c r="BO59" s="60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61"/>
      <c r="CJ59" s="83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5"/>
      <c r="DI59" s="1">
        <v>45200</v>
      </c>
    </row>
    <row r="60" spans="1:107" ht="12.75">
      <c r="A60" s="6"/>
      <c r="B60" s="42" t="s">
        <v>52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7"/>
      <c r="BD60" s="34"/>
      <c r="BE60" s="35"/>
      <c r="BF60" s="35"/>
      <c r="BG60" s="35"/>
      <c r="BH60" s="35"/>
      <c r="BI60" s="35"/>
      <c r="BJ60" s="35"/>
      <c r="BK60" s="35"/>
      <c r="BL60" s="35"/>
      <c r="BM60" s="35"/>
      <c r="BN60" s="29"/>
      <c r="BO60" s="112" t="s">
        <v>70</v>
      </c>
      <c r="BP60" s="113"/>
      <c r="BQ60" s="31" t="s">
        <v>140</v>
      </c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106" t="s">
        <v>71</v>
      </c>
      <c r="CI60" s="107"/>
      <c r="CJ60" s="108"/>
      <c r="CK60" s="109"/>
      <c r="CL60" s="27" t="s">
        <v>140</v>
      </c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110"/>
      <c r="DC60" s="111"/>
    </row>
    <row r="61" spans="1:107" ht="12.75">
      <c r="A61" s="6"/>
      <c r="B61" s="42" t="s">
        <v>72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7"/>
      <c r="BD61" s="34" t="s">
        <v>106</v>
      </c>
      <c r="BE61" s="35"/>
      <c r="BF61" s="35"/>
      <c r="BG61" s="35"/>
      <c r="BH61" s="35"/>
      <c r="BI61" s="35"/>
      <c r="BJ61" s="35"/>
      <c r="BK61" s="35"/>
      <c r="BL61" s="35"/>
      <c r="BM61" s="35"/>
      <c r="BN61" s="29"/>
      <c r="BO61" s="30" t="s">
        <v>140</v>
      </c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2"/>
      <c r="CJ61" s="26" t="s">
        <v>140</v>
      </c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8"/>
    </row>
    <row r="62" spans="1:107" ht="12.75">
      <c r="A62" s="6"/>
      <c r="B62" s="42" t="s">
        <v>73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7"/>
      <c r="BD62" s="34" t="s">
        <v>107</v>
      </c>
      <c r="BE62" s="35"/>
      <c r="BF62" s="35"/>
      <c r="BG62" s="35"/>
      <c r="BH62" s="35"/>
      <c r="BI62" s="35"/>
      <c r="BJ62" s="35"/>
      <c r="BK62" s="35"/>
      <c r="BL62" s="35"/>
      <c r="BM62" s="35"/>
      <c r="BN62" s="29"/>
      <c r="BO62" s="30" t="s">
        <v>140</v>
      </c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2"/>
      <c r="CJ62" s="26" t="s">
        <v>140</v>
      </c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8"/>
    </row>
    <row r="63" spans="1:107" ht="12.75">
      <c r="A63" s="9"/>
      <c r="B63" s="10"/>
      <c r="C63" s="10"/>
      <c r="D63" s="10"/>
      <c r="E63" s="10"/>
      <c r="F63" s="37" t="s">
        <v>13</v>
      </c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10"/>
      <c r="BD63" s="86" t="s">
        <v>150</v>
      </c>
      <c r="BE63" s="87"/>
      <c r="BF63" s="87"/>
      <c r="BG63" s="87"/>
      <c r="BH63" s="87"/>
      <c r="BI63" s="87"/>
      <c r="BJ63" s="87"/>
      <c r="BK63" s="87"/>
      <c r="BL63" s="87"/>
      <c r="BM63" s="87"/>
      <c r="BN63" s="88"/>
      <c r="BO63" s="89" t="s">
        <v>140</v>
      </c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1"/>
      <c r="CJ63" s="92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4"/>
    </row>
    <row r="64" spans="1:107" ht="25.5" customHeight="1">
      <c r="A64" s="4"/>
      <c r="B64" s="5"/>
      <c r="C64" s="5"/>
      <c r="D64" s="82" t="s">
        <v>74</v>
      </c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5"/>
      <c r="BD64" s="55"/>
      <c r="BE64" s="38"/>
      <c r="BF64" s="38"/>
      <c r="BG64" s="38"/>
      <c r="BH64" s="38"/>
      <c r="BI64" s="38"/>
      <c r="BJ64" s="38"/>
      <c r="BK64" s="38"/>
      <c r="BL64" s="38"/>
      <c r="BM64" s="38"/>
      <c r="BN64" s="56"/>
      <c r="BO64" s="60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61"/>
      <c r="CJ64" s="83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5"/>
    </row>
    <row r="65" spans="1:107" ht="25.5" customHeight="1">
      <c r="A65" s="4"/>
      <c r="B65" s="5"/>
      <c r="C65" s="5"/>
      <c r="D65" s="82" t="s">
        <v>75</v>
      </c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5"/>
      <c r="BD65" s="55" t="s">
        <v>151</v>
      </c>
      <c r="BE65" s="38"/>
      <c r="BF65" s="38"/>
      <c r="BG65" s="38"/>
      <c r="BH65" s="38"/>
      <c r="BI65" s="38"/>
      <c r="BJ65" s="38"/>
      <c r="BK65" s="38"/>
      <c r="BL65" s="38"/>
      <c r="BM65" s="38"/>
      <c r="BN65" s="56"/>
      <c r="BO65" s="60" t="s">
        <v>140</v>
      </c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61"/>
      <c r="CJ65" s="83" t="s">
        <v>140</v>
      </c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5"/>
    </row>
    <row r="66" spans="1:113" ht="14.25" customHeight="1" thickBot="1">
      <c r="A66" s="16"/>
      <c r="B66" s="78" t="s">
        <v>76</v>
      </c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18"/>
      <c r="BD66" s="43" t="s">
        <v>108</v>
      </c>
      <c r="BE66" s="44"/>
      <c r="BF66" s="44"/>
      <c r="BG66" s="44"/>
      <c r="BH66" s="44"/>
      <c r="BI66" s="44"/>
      <c r="BJ66" s="44"/>
      <c r="BK66" s="44"/>
      <c r="BL66" s="44"/>
      <c r="BM66" s="44"/>
      <c r="BN66" s="45"/>
      <c r="BO66" s="46">
        <v>78169</v>
      </c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8"/>
      <c r="CJ66" s="79">
        <f>78169114.48+18422762.48</f>
        <v>96591876.96000001</v>
      </c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1"/>
      <c r="DI66" s="1">
        <v>88841</v>
      </c>
    </row>
    <row r="67" spans="1:113" ht="13.5" thickBot="1">
      <c r="A67" s="11"/>
      <c r="B67" s="12"/>
      <c r="C67" s="12"/>
      <c r="D67" s="12"/>
      <c r="E67" s="12"/>
      <c r="F67" s="77" t="s">
        <v>77</v>
      </c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13"/>
      <c r="BD67" s="68" t="s">
        <v>109</v>
      </c>
      <c r="BE67" s="69"/>
      <c r="BF67" s="69"/>
      <c r="BG67" s="69"/>
      <c r="BH67" s="69"/>
      <c r="BI67" s="69"/>
      <c r="BJ67" s="69"/>
      <c r="BK67" s="69"/>
      <c r="BL67" s="69"/>
      <c r="BM67" s="69"/>
      <c r="BN67" s="70"/>
      <c r="BO67" s="71">
        <f>SUM(BO58:CI66)</f>
        <v>123369</v>
      </c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3"/>
      <c r="CJ67" s="74">
        <f>CJ58+CJ66</f>
        <v>141791876.96</v>
      </c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6"/>
      <c r="DI67" s="1">
        <f>SUM(DI58:DI66)</f>
        <v>134041</v>
      </c>
    </row>
    <row r="68" spans="1:107" ht="12.75">
      <c r="A68" s="103" t="s">
        <v>78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5"/>
      <c r="BD68" s="52" t="s">
        <v>110</v>
      </c>
      <c r="BE68" s="53"/>
      <c r="BF68" s="53"/>
      <c r="BG68" s="53"/>
      <c r="BH68" s="53"/>
      <c r="BI68" s="53"/>
      <c r="BJ68" s="53"/>
      <c r="BK68" s="53"/>
      <c r="BL68" s="53"/>
      <c r="BM68" s="53"/>
      <c r="BN68" s="54"/>
      <c r="BO68" s="57" t="s">
        <v>140</v>
      </c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9"/>
      <c r="CJ68" s="98" t="s">
        <v>140</v>
      </c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  <c r="CW68" s="99"/>
      <c r="CX68" s="99"/>
      <c r="CY68" s="99"/>
      <c r="CZ68" s="99"/>
      <c r="DA68" s="99"/>
      <c r="DB68" s="99"/>
      <c r="DC68" s="100"/>
    </row>
    <row r="69" spans="1:107" ht="12.75">
      <c r="A69" s="4"/>
      <c r="B69" s="64" t="s">
        <v>79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14"/>
      <c r="BD69" s="55"/>
      <c r="BE69" s="38"/>
      <c r="BF69" s="38"/>
      <c r="BG69" s="38"/>
      <c r="BH69" s="38"/>
      <c r="BI69" s="38"/>
      <c r="BJ69" s="38"/>
      <c r="BK69" s="38"/>
      <c r="BL69" s="38"/>
      <c r="BM69" s="38"/>
      <c r="BN69" s="56"/>
      <c r="BO69" s="60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61"/>
      <c r="CJ69" s="83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5"/>
    </row>
    <row r="70" spans="1:107" ht="12.75">
      <c r="A70" s="6"/>
      <c r="B70" s="42" t="s">
        <v>80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8"/>
      <c r="BD70" s="34" t="s">
        <v>111</v>
      </c>
      <c r="BE70" s="35"/>
      <c r="BF70" s="35"/>
      <c r="BG70" s="35"/>
      <c r="BH70" s="35"/>
      <c r="BI70" s="35"/>
      <c r="BJ70" s="35"/>
      <c r="BK70" s="35"/>
      <c r="BL70" s="35"/>
      <c r="BM70" s="35"/>
      <c r="BN70" s="29"/>
      <c r="BO70" s="30" t="s">
        <v>140</v>
      </c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2"/>
      <c r="CJ70" s="26" t="s">
        <v>140</v>
      </c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8"/>
    </row>
    <row r="71" spans="1:107" ht="14.25" customHeight="1" thickBot="1">
      <c r="A71" s="6"/>
      <c r="B71" s="102" t="s">
        <v>81</v>
      </c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8"/>
      <c r="BD71" s="43" t="s">
        <v>112</v>
      </c>
      <c r="BE71" s="44"/>
      <c r="BF71" s="44"/>
      <c r="BG71" s="44"/>
      <c r="BH71" s="44"/>
      <c r="BI71" s="44"/>
      <c r="BJ71" s="44"/>
      <c r="BK71" s="44"/>
      <c r="BL71" s="44"/>
      <c r="BM71" s="44"/>
      <c r="BN71" s="45"/>
      <c r="BO71" s="46" t="s">
        <v>140</v>
      </c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8"/>
      <c r="CJ71" s="79" t="s">
        <v>140</v>
      </c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1"/>
    </row>
    <row r="72" spans="1:107" ht="14.25" customHeight="1" thickBot="1">
      <c r="A72" s="19"/>
      <c r="B72" s="20"/>
      <c r="C72" s="20"/>
      <c r="D72" s="20"/>
      <c r="E72" s="20"/>
      <c r="F72" s="101" t="s">
        <v>82</v>
      </c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21"/>
      <c r="BD72" s="68" t="s">
        <v>113</v>
      </c>
      <c r="BE72" s="69"/>
      <c r="BF72" s="69"/>
      <c r="BG72" s="69"/>
      <c r="BH72" s="69"/>
      <c r="BI72" s="69"/>
      <c r="BJ72" s="69"/>
      <c r="BK72" s="69"/>
      <c r="BL72" s="69"/>
      <c r="BM72" s="69"/>
      <c r="BN72" s="70"/>
      <c r="BO72" s="71" t="s">
        <v>140</v>
      </c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3"/>
      <c r="CJ72" s="74" t="s">
        <v>140</v>
      </c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6"/>
    </row>
    <row r="73" spans="1:107" ht="12.75">
      <c r="A73" s="95" t="s">
        <v>83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7"/>
      <c r="BD73" s="52" t="s">
        <v>114</v>
      </c>
      <c r="BE73" s="53"/>
      <c r="BF73" s="53"/>
      <c r="BG73" s="53"/>
      <c r="BH73" s="53"/>
      <c r="BI73" s="53"/>
      <c r="BJ73" s="53"/>
      <c r="BK73" s="53"/>
      <c r="BL73" s="53"/>
      <c r="BM73" s="53"/>
      <c r="BN73" s="54"/>
      <c r="BO73" s="57" t="s">
        <v>140</v>
      </c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9"/>
      <c r="CJ73" s="98" t="s">
        <v>140</v>
      </c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100"/>
    </row>
    <row r="74" spans="1:107" ht="12.75">
      <c r="A74" s="4"/>
      <c r="B74" s="64" t="s">
        <v>79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14"/>
      <c r="BD74" s="55"/>
      <c r="BE74" s="38"/>
      <c r="BF74" s="38"/>
      <c r="BG74" s="38"/>
      <c r="BH74" s="38"/>
      <c r="BI74" s="38"/>
      <c r="BJ74" s="38"/>
      <c r="BK74" s="38"/>
      <c r="BL74" s="38"/>
      <c r="BM74" s="38"/>
      <c r="BN74" s="56"/>
      <c r="BO74" s="60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61"/>
      <c r="CJ74" s="83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5"/>
    </row>
    <row r="75" spans="1:113" ht="12.75">
      <c r="A75" s="6"/>
      <c r="B75" s="42" t="s">
        <v>84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8"/>
      <c r="BD75" s="34" t="s">
        <v>115</v>
      </c>
      <c r="BE75" s="35"/>
      <c r="BF75" s="35"/>
      <c r="BG75" s="35"/>
      <c r="BH75" s="35"/>
      <c r="BI75" s="35"/>
      <c r="BJ75" s="35"/>
      <c r="BK75" s="35"/>
      <c r="BL75" s="35"/>
      <c r="BM75" s="35"/>
      <c r="BN75" s="29"/>
      <c r="BO75" s="30">
        <f>SUM(BO76:CI81)</f>
        <v>4024</v>
      </c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2"/>
      <c r="CJ75" s="26">
        <f>SUM(CJ76:DC81)</f>
        <v>34311792.120000005</v>
      </c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8"/>
      <c r="DI75" s="1">
        <f>SUM(DI77:DI81)</f>
        <v>14067</v>
      </c>
    </row>
    <row r="76" spans="1:107" ht="12.75">
      <c r="A76" s="9"/>
      <c r="B76" s="10"/>
      <c r="C76" s="10"/>
      <c r="D76" s="10"/>
      <c r="E76" s="10"/>
      <c r="F76" s="37" t="s">
        <v>13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15"/>
      <c r="BD76" s="86" t="s">
        <v>152</v>
      </c>
      <c r="BE76" s="87"/>
      <c r="BF76" s="87"/>
      <c r="BG76" s="87"/>
      <c r="BH76" s="87"/>
      <c r="BI76" s="87"/>
      <c r="BJ76" s="87"/>
      <c r="BK76" s="87"/>
      <c r="BL76" s="87"/>
      <c r="BM76" s="87"/>
      <c r="BN76" s="88"/>
      <c r="BO76" s="89">
        <v>365</v>
      </c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91"/>
      <c r="CJ76" s="92">
        <f>124730</f>
        <v>124730</v>
      </c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4"/>
    </row>
    <row r="77" spans="1:113" ht="12.75">
      <c r="A77" s="4"/>
      <c r="B77" s="5"/>
      <c r="C77" s="5"/>
      <c r="D77" s="82" t="s">
        <v>85</v>
      </c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14"/>
      <c r="BD77" s="55"/>
      <c r="BE77" s="38"/>
      <c r="BF77" s="38"/>
      <c r="BG77" s="38"/>
      <c r="BH77" s="38"/>
      <c r="BI77" s="38"/>
      <c r="BJ77" s="38"/>
      <c r="BK77" s="38"/>
      <c r="BL77" s="38"/>
      <c r="BM77" s="38"/>
      <c r="BN77" s="56"/>
      <c r="BO77" s="60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61"/>
      <c r="CJ77" s="83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5"/>
      <c r="DI77" s="1">
        <v>134</v>
      </c>
    </row>
    <row r="78" spans="1:113" ht="12.75">
      <c r="A78" s="4"/>
      <c r="B78" s="5"/>
      <c r="C78" s="5"/>
      <c r="D78" s="82" t="s">
        <v>86</v>
      </c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14"/>
      <c r="BD78" s="55" t="s">
        <v>153</v>
      </c>
      <c r="BE78" s="38"/>
      <c r="BF78" s="38"/>
      <c r="BG78" s="38"/>
      <c r="BH78" s="38"/>
      <c r="BI78" s="38"/>
      <c r="BJ78" s="38"/>
      <c r="BK78" s="38"/>
      <c r="BL78" s="38"/>
      <c r="BM78" s="38"/>
      <c r="BN78" s="56"/>
      <c r="BO78" s="60" t="s">
        <v>140</v>
      </c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61"/>
      <c r="CJ78" s="83">
        <f>953516</f>
        <v>953516</v>
      </c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5"/>
      <c r="DI78" s="1">
        <v>968</v>
      </c>
    </row>
    <row r="79" spans="1:107" ht="25.5" customHeight="1">
      <c r="A79" s="4"/>
      <c r="B79" s="5"/>
      <c r="C79" s="5"/>
      <c r="D79" s="82" t="s">
        <v>87</v>
      </c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14"/>
      <c r="BD79" s="55" t="s">
        <v>154</v>
      </c>
      <c r="BE79" s="38"/>
      <c r="BF79" s="38"/>
      <c r="BG79" s="38"/>
      <c r="BH79" s="38"/>
      <c r="BI79" s="38"/>
      <c r="BJ79" s="38"/>
      <c r="BK79" s="38"/>
      <c r="BL79" s="38"/>
      <c r="BM79" s="38"/>
      <c r="BN79" s="56"/>
      <c r="BO79" s="60" t="s">
        <v>140</v>
      </c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61"/>
      <c r="CJ79" s="83" t="s">
        <v>140</v>
      </c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5"/>
    </row>
    <row r="80" spans="1:113" ht="12.75">
      <c r="A80" s="4"/>
      <c r="B80" s="5"/>
      <c r="C80" s="5"/>
      <c r="D80" s="82" t="s">
        <v>88</v>
      </c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14"/>
      <c r="BD80" s="55" t="s">
        <v>155</v>
      </c>
      <c r="BE80" s="38"/>
      <c r="BF80" s="38"/>
      <c r="BG80" s="38"/>
      <c r="BH80" s="38"/>
      <c r="BI80" s="38"/>
      <c r="BJ80" s="38"/>
      <c r="BK80" s="38"/>
      <c r="BL80" s="38"/>
      <c r="BM80" s="38"/>
      <c r="BN80" s="56"/>
      <c r="BO80" s="60">
        <v>2941</v>
      </c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61"/>
      <c r="CJ80" s="83">
        <f>6474027.45</f>
        <v>6474027.45</v>
      </c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5"/>
      <c r="DI80" s="1">
        <v>3763</v>
      </c>
    </row>
    <row r="81" spans="1:113" ht="12.75">
      <c r="A81" s="4"/>
      <c r="B81" s="5"/>
      <c r="C81" s="5"/>
      <c r="D81" s="82" t="s">
        <v>89</v>
      </c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14"/>
      <c r="BD81" s="55" t="s">
        <v>156</v>
      </c>
      <c r="BE81" s="38"/>
      <c r="BF81" s="38"/>
      <c r="BG81" s="38"/>
      <c r="BH81" s="38"/>
      <c r="BI81" s="38"/>
      <c r="BJ81" s="38"/>
      <c r="BK81" s="38"/>
      <c r="BL81" s="38"/>
      <c r="BM81" s="38"/>
      <c r="BN81" s="56"/>
      <c r="BO81" s="60">
        <v>718</v>
      </c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61"/>
      <c r="CJ81" s="83">
        <f>26758587.39+931.28</f>
        <v>26759518.67</v>
      </c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5"/>
      <c r="DI81" s="1">
        <v>9202</v>
      </c>
    </row>
    <row r="82" spans="1:107" ht="25.5" customHeight="1">
      <c r="A82" s="6"/>
      <c r="B82" s="42" t="s">
        <v>90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8"/>
      <c r="BD82" s="34" t="s">
        <v>116</v>
      </c>
      <c r="BE82" s="35"/>
      <c r="BF82" s="35"/>
      <c r="BG82" s="35"/>
      <c r="BH82" s="35"/>
      <c r="BI82" s="35"/>
      <c r="BJ82" s="35"/>
      <c r="BK82" s="35"/>
      <c r="BL82" s="35"/>
      <c r="BM82" s="35"/>
      <c r="BN82" s="29"/>
      <c r="BO82" s="30" t="s">
        <v>140</v>
      </c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2"/>
      <c r="CJ82" s="26" t="s">
        <v>140</v>
      </c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8"/>
    </row>
    <row r="83" spans="1:107" ht="12.75">
      <c r="A83" s="6"/>
      <c r="B83" s="42" t="s">
        <v>91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8"/>
      <c r="BD83" s="34" t="s">
        <v>117</v>
      </c>
      <c r="BE83" s="35"/>
      <c r="BF83" s="35"/>
      <c r="BG83" s="35"/>
      <c r="BH83" s="35"/>
      <c r="BI83" s="35"/>
      <c r="BJ83" s="35"/>
      <c r="BK83" s="35"/>
      <c r="BL83" s="35"/>
      <c r="BM83" s="35"/>
      <c r="BN83" s="29"/>
      <c r="BO83" s="30" t="s">
        <v>140</v>
      </c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2"/>
      <c r="CJ83" s="26" t="s">
        <v>140</v>
      </c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8"/>
    </row>
    <row r="84" spans="1:107" ht="12.75">
      <c r="A84" s="6"/>
      <c r="B84" s="42" t="s">
        <v>92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8"/>
      <c r="BD84" s="34" t="s">
        <v>118</v>
      </c>
      <c r="BE84" s="35"/>
      <c r="BF84" s="35"/>
      <c r="BG84" s="35"/>
      <c r="BH84" s="35"/>
      <c r="BI84" s="35"/>
      <c r="BJ84" s="35"/>
      <c r="BK84" s="35"/>
      <c r="BL84" s="35"/>
      <c r="BM84" s="35"/>
      <c r="BN84" s="29"/>
      <c r="BO84" s="30" t="s">
        <v>140</v>
      </c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2"/>
      <c r="CJ84" s="26" t="s">
        <v>140</v>
      </c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8"/>
    </row>
    <row r="85" spans="1:107" ht="14.25" customHeight="1" thickBot="1">
      <c r="A85" s="16"/>
      <c r="B85" s="78" t="s">
        <v>93</v>
      </c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17"/>
      <c r="BD85" s="43" t="s">
        <v>119</v>
      </c>
      <c r="BE85" s="44"/>
      <c r="BF85" s="44"/>
      <c r="BG85" s="44"/>
      <c r="BH85" s="44"/>
      <c r="BI85" s="44"/>
      <c r="BJ85" s="44"/>
      <c r="BK85" s="44"/>
      <c r="BL85" s="44"/>
      <c r="BM85" s="44"/>
      <c r="BN85" s="45"/>
      <c r="BO85" s="46" t="s">
        <v>140</v>
      </c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8"/>
      <c r="CJ85" s="79" t="s">
        <v>140</v>
      </c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1"/>
    </row>
    <row r="86" spans="1:107" ht="13.5" thickBot="1">
      <c r="A86" s="11"/>
      <c r="B86" s="12"/>
      <c r="C86" s="12"/>
      <c r="D86" s="12"/>
      <c r="E86" s="12"/>
      <c r="F86" s="77" t="s">
        <v>94</v>
      </c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13"/>
      <c r="BD86" s="68" t="s">
        <v>120</v>
      </c>
      <c r="BE86" s="69"/>
      <c r="BF86" s="69"/>
      <c r="BG86" s="69"/>
      <c r="BH86" s="69"/>
      <c r="BI86" s="69"/>
      <c r="BJ86" s="69"/>
      <c r="BK86" s="69"/>
      <c r="BL86" s="69"/>
      <c r="BM86" s="69"/>
      <c r="BN86" s="70"/>
      <c r="BO86" s="71">
        <f>BO75</f>
        <v>4024</v>
      </c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3"/>
      <c r="CJ86" s="74">
        <f>CJ75</f>
        <v>34311792.120000005</v>
      </c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6"/>
    </row>
    <row r="87" spans="1:113" ht="13.5" thickBot="1">
      <c r="A87" s="65" t="s">
        <v>29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7"/>
      <c r="BD87" s="68" t="s">
        <v>121</v>
      </c>
      <c r="BE87" s="69"/>
      <c r="BF87" s="69"/>
      <c r="BG87" s="69"/>
      <c r="BH87" s="69"/>
      <c r="BI87" s="69"/>
      <c r="BJ87" s="69"/>
      <c r="BK87" s="69"/>
      <c r="BL87" s="69"/>
      <c r="BM87" s="69"/>
      <c r="BN87" s="70"/>
      <c r="BO87" s="71">
        <f>BO67+BO86</f>
        <v>127393</v>
      </c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3"/>
      <c r="CJ87" s="74">
        <f>CJ67+CJ86</f>
        <v>176103669.08</v>
      </c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6"/>
      <c r="DI87" s="1">
        <f>DI67+DI75</f>
        <v>148108</v>
      </c>
    </row>
    <row r="88" spans="1:107" ht="25.5" customHeight="1">
      <c r="A88" s="9"/>
      <c r="B88" s="51" t="s">
        <v>130</v>
      </c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22"/>
      <c r="BD88" s="52"/>
      <c r="BE88" s="53"/>
      <c r="BF88" s="53"/>
      <c r="BG88" s="53"/>
      <c r="BH88" s="53"/>
      <c r="BI88" s="53"/>
      <c r="BJ88" s="53"/>
      <c r="BK88" s="53"/>
      <c r="BL88" s="53"/>
      <c r="BM88" s="53"/>
      <c r="BN88" s="54"/>
      <c r="BO88" s="57" t="s">
        <v>140</v>
      </c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9"/>
      <c r="CJ88" s="57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62"/>
    </row>
    <row r="89" spans="1:107" ht="12.75">
      <c r="A89" s="4"/>
      <c r="B89" s="64" t="s">
        <v>95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14"/>
      <c r="BD89" s="55"/>
      <c r="BE89" s="38"/>
      <c r="BF89" s="38"/>
      <c r="BG89" s="38"/>
      <c r="BH89" s="38"/>
      <c r="BI89" s="38"/>
      <c r="BJ89" s="38"/>
      <c r="BK89" s="38"/>
      <c r="BL89" s="38"/>
      <c r="BM89" s="38"/>
      <c r="BN89" s="56"/>
      <c r="BO89" s="60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61"/>
      <c r="CJ89" s="60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63"/>
    </row>
    <row r="90" spans="1:107" ht="12.75">
      <c r="A90" s="6"/>
      <c r="B90" s="7"/>
      <c r="C90" s="7"/>
      <c r="D90" s="36" t="s">
        <v>96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8"/>
      <c r="BD90" s="34"/>
      <c r="BE90" s="35"/>
      <c r="BF90" s="35"/>
      <c r="BG90" s="35"/>
      <c r="BH90" s="35"/>
      <c r="BI90" s="35"/>
      <c r="BJ90" s="35"/>
      <c r="BK90" s="35"/>
      <c r="BL90" s="35"/>
      <c r="BM90" s="35"/>
      <c r="BN90" s="29"/>
      <c r="BO90" s="30" t="s">
        <v>140</v>
      </c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2"/>
      <c r="CJ90" s="30" t="s">
        <v>140</v>
      </c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50"/>
    </row>
    <row r="91" spans="1:107" ht="25.5" customHeight="1">
      <c r="A91" s="6"/>
      <c r="B91" s="42" t="s">
        <v>97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8"/>
      <c r="BD91" s="34"/>
      <c r="BE91" s="35"/>
      <c r="BF91" s="35"/>
      <c r="BG91" s="35"/>
      <c r="BH91" s="35"/>
      <c r="BI91" s="35"/>
      <c r="BJ91" s="35"/>
      <c r="BK91" s="35"/>
      <c r="BL91" s="35"/>
      <c r="BM91" s="35"/>
      <c r="BN91" s="29"/>
      <c r="BO91" s="30" t="s">
        <v>140</v>
      </c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2"/>
      <c r="CJ91" s="30" t="s">
        <v>140</v>
      </c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50"/>
    </row>
    <row r="92" spans="1:107" ht="12.75">
      <c r="A92" s="6"/>
      <c r="B92" s="42" t="s">
        <v>98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8"/>
      <c r="BD92" s="34"/>
      <c r="BE92" s="35"/>
      <c r="BF92" s="35"/>
      <c r="BG92" s="35"/>
      <c r="BH92" s="35"/>
      <c r="BI92" s="35"/>
      <c r="BJ92" s="35"/>
      <c r="BK92" s="35"/>
      <c r="BL92" s="35"/>
      <c r="BM92" s="35"/>
      <c r="BN92" s="29"/>
      <c r="BO92" s="30" t="s">
        <v>140</v>
      </c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2"/>
      <c r="CJ92" s="30" t="s">
        <v>140</v>
      </c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50"/>
    </row>
    <row r="93" spans="1:107" ht="25.5" customHeight="1">
      <c r="A93" s="6"/>
      <c r="B93" s="42" t="s">
        <v>99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8"/>
      <c r="BD93" s="34"/>
      <c r="BE93" s="35"/>
      <c r="BF93" s="35"/>
      <c r="BG93" s="35"/>
      <c r="BH93" s="35"/>
      <c r="BI93" s="35"/>
      <c r="BJ93" s="35"/>
      <c r="BK93" s="35"/>
      <c r="BL93" s="35"/>
      <c r="BM93" s="35"/>
      <c r="BN93" s="29"/>
      <c r="BO93" s="30" t="s">
        <v>140</v>
      </c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2"/>
      <c r="CJ93" s="30" t="s">
        <v>140</v>
      </c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50"/>
    </row>
    <row r="94" spans="1:107" ht="12.75">
      <c r="A94" s="6"/>
      <c r="B94" s="42" t="s">
        <v>100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8"/>
      <c r="BD94" s="34"/>
      <c r="BE94" s="35"/>
      <c r="BF94" s="35"/>
      <c r="BG94" s="35"/>
      <c r="BH94" s="35"/>
      <c r="BI94" s="35"/>
      <c r="BJ94" s="35"/>
      <c r="BK94" s="35"/>
      <c r="BL94" s="35"/>
      <c r="BM94" s="35"/>
      <c r="BN94" s="29"/>
      <c r="BO94" s="30" t="s">
        <v>140</v>
      </c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2"/>
      <c r="CJ94" s="30" t="s">
        <v>140</v>
      </c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50"/>
    </row>
    <row r="95" spans="1:107" ht="12.75">
      <c r="A95" s="6"/>
      <c r="B95" s="42" t="s">
        <v>101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8"/>
      <c r="BD95" s="34"/>
      <c r="BE95" s="35"/>
      <c r="BF95" s="35"/>
      <c r="BG95" s="35"/>
      <c r="BH95" s="35"/>
      <c r="BI95" s="35"/>
      <c r="BJ95" s="35"/>
      <c r="BK95" s="35"/>
      <c r="BL95" s="35"/>
      <c r="BM95" s="35"/>
      <c r="BN95" s="29"/>
      <c r="BO95" s="30" t="s">
        <v>140</v>
      </c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2"/>
      <c r="CJ95" s="30" t="s">
        <v>140</v>
      </c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50"/>
    </row>
    <row r="96" spans="1:107" ht="12.75">
      <c r="A96" s="6"/>
      <c r="B96" s="42" t="s">
        <v>102</v>
      </c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8"/>
      <c r="BD96" s="34"/>
      <c r="BE96" s="35"/>
      <c r="BF96" s="35"/>
      <c r="BG96" s="35"/>
      <c r="BH96" s="35"/>
      <c r="BI96" s="35"/>
      <c r="BJ96" s="35"/>
      <c r="BK96" s="35"/>
      <c r="BL96" s="35"/>
      <c r="BM96" s="35"/>
      <c r="BN96" s="29"/>
      <c r="BO96" s="30" t="s">
        <v>140</v>
      </c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2"/>
      <c r="CJ96" s="30" t="s">
        <v>140</v>
      </c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50"/>
    </row>
    <row r="97" spans="1:107" ht="25.5" customHeight="1">
      <c r="A97" s="6"/>
      <c r="B97" s="42" t="s">
        <v>103</v>
      </c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8"/>
      <c r="BD97" s="34"/>
      <c r="BE97" s="35"/>
      <c r="BF97" s="35"/>
      <c r="BG97" s="35"/>
      <c r="BH97" s="35"/>
      <c r="BI97" s="35"/>
      <c r="BJ97" s="35"/>
      <c r="BK97" s="35"/>
      <c r="BL97" s="35"/>
      <c r="BM97" s="35"/>
      <c r="BN97" s="29"/>
      <c r="BO97" s="30" t="s">
        <v>140</v>
      </c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2"/>
      <c r="CJ97" s="30" t="s">
        <v>140</v>
      </c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50"/>
    </row>
    <row r="98" spans="1:107" ht="12.75">
      <c r="A98" s="6"/>
      <c r="B98" s="42" t="s">
        <v>104</v>
      </c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8"/>
      <c r="BD98" s="34"/>
      <c r="BE98" s="35"/>
      <c r="BF98" s="35"/>
      <c r="BG98" s="35"/>
      <c r="BH98" s="35"/>
      <c r="BI98" s="35"/>
      <c r="BJ98" s="35"/>
      <c r="BK98" s="35"/>
      <c r="BL98" s="35"/>
      <c r="BM98" s="35"/>
      <c r="BN98" s="29"/>
      <c r="BO98" s="30" t="s">
        <v>140</v>
      </c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2"/>
      <c r="CJ98" s="30" t="s">
        <v>140</v>
      </c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50"/>
    </row>
    <row r="99" spans="1:107" ht="13.5" thickBot="1">
      <c r="A99" s="6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8"/>
      <c r="BD99" s="43"/>
      <c r="BE99" s="44"/>
      <c r="BF99" s="44"/>
      <c r="BG99" s="44"/>
      <c r="BH99" s="44"/>
      <c r="BI99" s="44"/>
      <c r="BJ99" s="44"/>
      <c r="BK99" s="44"/>
      <c r="BL99" s="44"/>
      <c r="BM99" s="44"/>
      <c r="BN99" s="45"/>
      <c r="BO99" s="46" t="s">
        <v>140</v>
      </c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8"/>
      <c r="CJ99" s="46" t="s">
        <v>140</v>
      </c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9"/>
    </row>
    <row r="101" spans="1:107" ht="12.75">
      <c r="A101" s="1" t="s">
        <v>122</v>
      </c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23"/>
      <c r="AA101" s="39" t="s">
        <v>166</v>
      </c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23"/>
      <c r="BD101" s="1" t="s">
        <v>125</v>
      </c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23"/>
      <c r="CI101" s="39" t="s">
        <v>158</v>
      </c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</row>
    <row r="102" spans="15:107" s="24" customFormat="1" ht="9.75">
      <c r="O102" s="41" t="s">
        <v>123</v>
      </c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25"/>
      <c r="AA102" s="41" t="s">
        <v>124</v>
      </c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25"/>
      <c r="BW102" s="41" t="s">
        <v>123</v>
      </c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25"/>
      <c r="CI102" s="41" t="s">
        <v>124</v>
      </c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</row>
    <row r="104" spans="2:37" ht="12.75">
      <c r="B104" s="2" t="s">
        <v>126</v>
      </c>
      <c r="C104" s="38" t="s">
        <v>169</v>
      </c>
      <c r="D104" s="38"/>
      <c r="E104" s="38"/>
      <c r="F104" s="38"/>
      <c r="G104" s="1" t="s">
        <v>126</v>
      </c>
      <c r="J104" s="39" t="s">
        <v>173</v>
      </c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40">
        <v>200</v>
      </c>
      <c r="AD104" s="40"/>
      <c r="AE104" s="40"/>
      <c r="AF104" s="40"/>
      <c r="AG104" s="40"/>
      <c r="AH104" s="38" t="s">
        <v>167</v>
      </c>
      <c r="AI104" s="38"/>
      <c r="AJ104" s="38"/>
      <c r="AK104" s="1" t="s">
        <v>32</v>
      </c>
    </row>
  </sheetData>
  <mergeCells count="335">
    <mergeCell ref="C104:F104"/>
    <mergeCell ref="J104:AB104"/>
    <mergeCell ref="AC104:AG104"/>
    <mergeCell ref="AH104:AJ104"/>
    <mergeCell ref="O102:Y102"/>
    <mergeCell ref="AA102:AU102"/>
    <mergeCell ref="BW102:CG102"/>
    <mergeCell ref="CI102:DC102"/>
    <mergeCell ref="O101:Y101"/>
    <mergeCell ref="AA101:AU101"/>
    <mergeCell ref="BW101:CG101"/>
    <mergeCell ref="CI101:DC101"/>
    <mergeCell ref="B99:BB99"/>
    <mergeCell ref="BD99:BN99"/>
    <mergeCell ref="BO99:CI99"/>
    <mergeCell ref="CJ99:DC99"/>
    <mergeCell ref="B98:BB98"/>
    <mergeCell ref="BD98:BN98"/>
    <mergeCell ref="BO98:CI98"/>
    <mergeCell ref="CJ98:DC98"/>
    <mergeCell ref="B97:BB97"/>
    <mergeCell ref="BD97:BN97"/>
    <mergeCell ref="BO97:CI97"/>
    <mergeCell ref="CJ97:DC97"/>
    <mergeCell ref="B96:BB96"/>
    <mergeCell ref="BD96:BN96"/>
    <mergeCell ref="BO96:CI96"/>
    <mergeCell ref="CJ96:DC96"/>
    <mergeCell ref="B95:BB95"/>
    <mergeCell ref="BD95:BN95"/>
    <mergeCell ref="BO95:CI95"/>
    <mergeCell ref="CJ95:DC95"/>
    <mergeCell ref="B94:BB94"/>
    <mergeCell ref="BD94:BN94"/>
    <mergeCell ref="BO94:CI94"/>
    <mergeCell ref="CJ94:DC94"/>
    <mergeCell ref="B93:BB93"/>
    <mergeCell ref="BD93:BN93"/>
    <mergeCell ref="BO93:CI93"/>
    <mergeCell ref="CJ93:DC93"/>
    <mergeCell ref="B92:BB92"/>
    <mergeCell ref="BD92:BN92"/>
    <mergeCell ref="BO92:CI92"/>
    <mergeCell ref="CJ92:DC92"/>
    <mergeCell ref="B91:BB91"/>
    <mergeCell ref="BD91:BN91"/>
    <mergeCell ref="BO91:CI91"/>
    <mergeCell ref="CJ91:DC91"/>
    <mergeCell ref="D90:BB90"/>
    <mergeCell ref="BD90:BN90"/>
    <mergeCell ref="BO90:CI90"/>
    <mergeCell ref="CJ90:DC90"/>
    <mergeCell ref="B88:BB88"/>
    <mergeCell ref="BD88:BN89"/>
    <mergeCell ref="BO88:CI89"/>
    <mergeCell ref="CJ88:DC89"/>
    <mergeCell ref="B89:BB89"/>
    <mergeCell ref="A87:BC87"/>
    <mergeCell ref="BD87:BN87"/>
    <mergeCell ref="BO87:CI87"/>
    <mergeCell ref="CJ87:DC87"/>
    <mergeCell ref="F86:BB86"/>
    <mergeCell ref="BD86:BN86"/>
    <mergeCell ref="BO86:CI86"/>
    <mergeCell ref="CJ86:DC86"/>
    <mergeCell ref="B85:BB85"/>
    <mergeCell ref="BD85:BN85"/>
    <mergeCell ref="BO85:CI85"/>
    <mergeCell ref="CJ85:DC85"/>
    <mergeCell ref="B84:BB84"/>
    <mergeCell ref="BD84:BN84"/>
    <mergeCell ref="BO84:CI84"/>
    <mergeCell ref="CJ84:DC84"/>
    <mergeCell ref="B83:BB83"/>
    <mergeCell ref="BD83:BN83"/>
    <mergeCell ref="BO83:CI83"/>
    <mergeCell ref="CJ83:DC83"/>
    <mergeCell ref="B82:BB82"/>
    <mergeCell ref="BD82:BN82"/>
    <mergeCell ref="BO82:CI82"/>
    <mergeCell ref="CJ82:DC82"/>
    <mergeCell ref="D81:BB81"/>
    <mergeCell ref="BD81:BN81"/>
    <mergeCell ref="BO81:CI81"/>
    <mergeCell ref="CJ81:DC81"/>
    <mergeCell ref="D80:BB80"/>
    <mergeCell ref="BD80:BN80"/>
    <mergeCell ref="BO80:CI80"/>
    <mergeCell ref="CJ80:DC80"/>
    <mergeCell ref="D79:BB79"/>
    <mergeCell ref="BD79:BN79"/>
    <mergeCell ref="BO79:CI79"/>
    <mergeCell ref="CJ79:DC79"/>
    <mergeCell ref="D78:BB78"/>
    <mergeCell ref="BD78:BN78"/>
    <mergeCell ref="BO78:CI78"/>
    <mergeCell ref="CJ78:DC78"/>
    <mergeCell ref="F76:BB76"/>
    <mergeCell ref="BD76:BN77"/>
    <mergeCell ref="BO76:CI77"/>
    <mergeCell ref="CJ76:DC77"/>
    <mergeCell ref="D77:BB77"/>
    <mergeCell ref="B75:BB75"/>
    <mergeCell ref="BD75:BN75"/>
    <mergeCell ref="BO75:CI75"/>
    <mergeCell ref="CJ75:DC75"/>
    <mergeCell ref="A73:BC73"/>
    <mergeCell ref="BD73:BN74"/>
    <mergeCell ref="BO73:CI74"/>
    <mergeCell ref="CJ73:DC74"/>
    <mergeCell ref="B74:BB74"/>
    <mergeCell ref="F72:BB72"/>
    <mergeCell ref="BD72:BN72"/>
    <mergeCell ref="BO72:CI72"/>
    <mergeCell ref="CJ72:DC72"/>
    <mergeCell ref="B71:BB71"/>
    <mergeCell ref="BD71:BN71"/>
    <mergeCell ref="BO71:CI71"/>
    <mergeCell ref="CJ71:DC71"/>
    <mergeCell ref="B70:BB70"/>
    <mergeCell ref="BD70:BN70"/>
    <mergeCell ref="BO70:CI70"/>
    <mergeCell ref="CJ70:DC70"/>
    <mergeCell ref="A68:BC68"/>
    <mergeCell ref="BD68:BN69"/>
    <mergeCell ref="BO68:CI69"/>
    <mergeCell ref="CJ68:DC69"/>
    <mergeCell ref="B69:BB69"/>
    <mergeCell ref="F67:BB67"/>
    <mergeCell ref="BD67:BN67"/>
    <mergeCell ref="BO67:CI67"/>
    <mergeCell ref="CJ67:DC67"/>
    <mergeCell ref="B66:BB66"/>
    <mergeCell ref="BD66:BN66"/>
    <mergeCell ref="BO66:CI66"/>
    <mergeCell ref="CJ66:DC66"/>
    <mergeCell ref="D65:BB65"/>
    <mergeCell ref="BD65:BN65"/>
    <mergeCell ref="BO65:CI65"/>
    <mergeCell ref="CJ65:DC65"/>
    <mergeCell ref="F63:BB63"/>
    <mergeCell ref="BD63:BN64"/>
    <mergeCell ref="BO63:CI64"/>
    <mergeCell ref="CJ63:DC64"/>
    <mergeCell ref="D64:BB64"/>
    <mergeCell ref="B62:BB62"/>
    <mergeCell ref="BD62:BN62"/>
    <mergeCell ref="BO62:CI62"/>
    <mergeCell ref="CJ62:DC62"/>
    <mergeCell ref="B61:BB61"/>
    <mergeCell ref="BD61:BN61"/>
    <mergeCell ref="BO61:CI61"/>
    <mergeCell ref="CJ61:DC61"/>
    <mergeCell ref="CH60:CI60"/>
    <mergeCell ref="CJ60:CK60"/>
    <mergeCell ref="CL60:DA60"/>
    <mergeCell ref="DB60:DC60"/>
    <mergeCell ref="B60:BB60"/>
    <mergeCell ref="BD60:BN60"/>
    <mergeCell ref="BO60:BP60"/>
    <mergeCell ref="BQ60:CG60"/>
    <mergeCell ref="A58:BC58"/>
    <mergeCell ref="BD58:BN59"/>
    <mergeCell ref="BO58:CI59"/>
    <mergeCell ref="CJ58:DC59"/>
    <mergeCell ref="B59:BB59"/>
    <mergeCell ref="A57:BC57"/>
    <mergeCell ref="BD57:BN57"/>
    <mergeCell ref="BO57:CI57"/>
    <mergeCell ref="CJ57:DC57"/>
    <mergeCell ref="A56:BC56"/>
    <mergeCell ref="BD56:BN56"/>
    <mergeCell ref="BO56:CI56"/>
    <mergeCell ref="CJ56:DC56"/>
    <mergeCell ref="A53:BC53"/>
    <mergeCell ref="BD53:BN53"/>
    <mergeCell ref="BO53:CI53"/>
    <mergeCell ref="CJ53:DC53"/>
    <mergeCell ref="F52:BB52"/>
    <mergeCell ref="BD52:BN52"/>
    <mergeCell ref="BO52:CI52"/>
    <mergeCell ref="CJ52:DC52"/>
    <mergeCell ref="B51:BB51"/>
    <mergeCell ref="BD51:BN51"/>
    <mergeCell ref="BO51:CI51"/>
    <mergeCell ref="CJ51:DC51"/>
    <mergeCell ref="D48:BB48"/>
    <mergeCell ref="BD48:BN48"/>
    <mergeCell ref="BO48:CI48"/>
    <mergeCell ref="CJ48:DC48"/>
    <mergeCell ref="D47:BB47"/>
    <mergeCell ref="BD47:BN47"/>
    <mergeCell ref="BO47:CI47"/>
    <mergeCell ref="CJ47:DC47"/>
    <mergeCell ref="F46:BB46"/>
    <mergeCell ref="BD46:BN46"/>
    <mergeCell ref="BO46:CI46"/>
    <mergeCell ref="CJ46:DC46"/>
    <mergeCell ref="B45:BB45"/>
    <mergeCell ref="BD45:BN45"/>
    <mergeCell ref="BO45:CI45"/>
    <mergeCell ref="CJ45:DC45"/>
    <mergeCell ref="B44:BB44"/>
    <mergeCell ref="BD44:BN44"/>
    <mergeCell ref="BO44:CI44"/>
    <mergeCell ref="CJ44:DC44"/>
    <mergeCell ref="D43:BB43"/>
    <mergeCell ref="BD43:BN43"/>
    <mergeCell ref="BO43:CI43"/>
    <mergeCell ref="CJ43:DC43"/>
    <mergeCell ref="B42:BB42"/>
    <mergeCell ref="BD42:BN42"/>
    <mergeCell ref="BO42:CI42"/>
    <mergeCell ref="CJ42:DC42"/>
    <mergeCell ref="D41:BB41"/>
    <mergeCell ref="BD41:BN41"/>
    <mergeCell ref="BO41:CI41"/>
    <mergeCell ref="CJ41:DC41"/>
    <mergeCell ref="B40:BB40"/>
    <mergeCell ref="BD40:BN40"/>
    <mergeCell ref="BO40:CI40"/>
    <mergeCell ref="CJ40:DC40"/>
    <mergeCell ref="B39:BB39"/>
    <mergeCell ref="BD39:BN39"/>
    <mergeCell ref="BO39:CI39"/>
    <mergeCell ref="CJ39:DC39"/>
    <mergeCell ref="D38:BB38"/>
    <mergeCell ref="BD38:BN38"/>
    <mergeCell ref="BO38:CI38"/>
    <mergeCell ref="CJ38:DC38"/>
    <mergeCell ref="D37:BB37"/>
    <mergeCell ref="BD37:BN37"/>
    <mergeCell ref="BO37:CI37"/>
    <mergeCell ref="CJ37:DC37"/>
    <mergeCell ref="D36:BB36"/>
    <mergeCell ref="BD36:BN36"/>
    <mergeCell ref="BO36:CI36"/>
    <mergeCell ref="CJ36:DC36"/>
    <mergeCell ref="D35:BB35"/>
    <mergeCell ref="BD35:BN35"/>
    <mergeCell ref="BO35:CI35"/>
    <mergeCell ref="CJ35:DC35"/>
    <mergeCell ref="D34:BB34"/>
    <mergeCell ref="BD34:BN34"/>
    <mergeCell ref="BO34:CI34"/>
    <mergeCell ref="CJ34:DC34"/>
    <mergeCell ref="D33:BB33"/>
    <mergeCell ref="BD33:BN33"/>
    <mergeCell ref="BO33:CI33"/>
    <mergeCell ref="CJ33:DC33"/>
    <mergeCell ref="F31:BB31"/>
    <mergeCell ref="BD31:BN32"/>
    <mergeCell ref="BO31:CI32"/>
    <mergeCell ref="CJ31:DC32"/>
    <mergeCell ref="D32:BB32"/>
    <mergeCell ref="A29:BC29"/>
    <mergeCell ref="BD29:BN30"/>
    <mergeCell ref="BO29:CI30"/>
    <mergeCell ref="CJ29:DC30"/>
    <mergeCell ref="B30:BB30"/>
    <mergeCell ref="F28:BB28"/>
    <mergeCell ref="BD28:BN28"/>
    <mergeCell ref="BO28:CI28"/>
    <mergeCell ref="CJ28:DC28"/>
    <mergeCell ref="B27:BB27"/>
    <mergeCell ref="BD27:BN27"/>
    <mergeCell ref="BO27:CI27"/>
    <mergeCell ref="CJ27:DC27"/>
    <mergeCell ref="B26:BB26"/>
    <mergeCell ref="BD26:BN26"/>
    <mergeCell ref="BO26:CI26"/>
    <mergeCell ref="CJ26:DC26"/>
    <mergeCell ref="B25:BB25"/>
    <mergeCell ref="BD25:BN25"/>
    <mergeCell ref="BO25:CI25"/>
    <mergeCell ref="CJ25:DC25"/>
    <mergeCell ref="B24:BB24"/>
    <mergeCell ref="BD24:BN24"/>
    <mergeCell ref="BO24:CI24"/>
    <mergeCell ref="CJ24:DC24"/>
    <mergeCell ref="D23:BB23"/>
    <mergeCell ref="BD23:BN23"/>
    <mergeCell ref="BO23:CI23"/>
    <mergeCell ref="CJ23:DC23"/>
    <mergeCell ref="B22:BB22"/>
    <mergeCell ref="BD22:BN22"/>
    <mergeCell ref="BO22:CI22"/>
    <mergeCell ref="CJ22:DC22"/>
    <mergeCell ref="B21:BB21"/>
    <mergeCell ref="BD21:BN21"/>
    <mergeCell ref="BO21:CI21"/>
    <mergeCell ref="CJ21:DC21"/>
    <mergeCell ref="A19:BC19"/>
    <mergeCell ref="BD19:BN20"/>
    <mergeCell ref="BO19:CI20"/>
    <mergeCell ref="CJ19:DC20"/>
    <mergeCell ref="B20:BB20"/>
    <mergeCell ref="A18:BC18"/>
    <mergeCell ref="BD18:BN18"/>
    <mergeCell ref="BO18:CI18"/>
    <mergeCell ref="CJ18:DC18"/>
    <mergeCell ref="A17:BC17"/>
    <mergeCell ref="BD17:BN17"/>
    <mergeCell ref="BO17:CI17"/>
    <mergeCell ref="CJ17:DC17"/>
    <mergeCell ref="CL11:DC11"/>
    <mergeCell ref="Z12:DC12"/>
    <mergeCell ref="CL14:DC14"/>
    <mergeCell ref="CL15:DC15"/>
    <mergeCell ref="BA9:BU9"/>
    <mergeCell ref="CL9:CT10"/>
    <mergeCell ref="CU9:DC10"/>
    <mergeCell ref="A10:BM10"/>
    <mergeCell ref="N6:BU6"/>
    <mergeCell ref="CL6:DC6"/>
    <mergeCell ref="CL7:DC7"/>
    <mergeCell ref="S8:BU8"/>
    <mergeCell ref="CL8:DC8"/>
    <mergeCell ref="CL3:DC3"/>
    <mergeCell ref="CL4:DC4"/>
    <mergeCell ref="CL5:CQ5"/>
    <mergeCell ref="CR5:CW5"/>
    <mergeCell ref="CX5:DC5"/>
    <mergeCell ref="A1:DC1"/>
    <mergeCell ref="AP2:BF2"/>
    <mergeCell ref="BG2:BK2"/>
    <mergeCell ref="BL2:BN2"/>
    <mergeCell ref="CJ49:DC49"/>
    <mergeCell ref="CJ50:DC50"/>
    <mergeCell ref="B49:BB49"/>
    <mergeCell ref="B50:BB50"/>
    <mergeCell ref="BD49:BN49"/>
    <mergeCell ref="BD50:BN50"/>
    <mergeCell ref="BO49:CI49"/>
    <mergeCell ref="BO50:CI50"/>
  </mergeCells>
  <printOptions/>
  <pageMargins left="0.75" right="0.75" top="1" bottom="1" header="0.5" footer="0.5"/>
  <pageSetup fitToHeight="0" fitToWidth="1" horizontalDpi="600" verticalDpi="600" orientation="portrait" paperSize="9" scale="76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Chelykhova</cp:lastModifiedBy>
  <cp:lastPrinted>2009-10-20T14:43:00Z</cp:lastPrinted>
  <dcterms:created xsi:type="dcterms:W3CDTF">2003-08-15T10:28:56Z</dcterms:created>
  <dcterms:modified xsi:type="dcterms:W3CDTF">2009-10-20T14:46:08Z</dcterms:modified>
  <cp:category/>
  <cp:version/>
  <cp:contentType/>
  <cp:contentStatus/>
</cp:coreProperties>
</file>