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665" windowWidth="15480" windowHeight="4410" activeTab="1"/>
  </bookViews>
  <sheets>
    <sheet name="черн" sheetId="1" r:id="rId1"/>
    <sheet name="30.06.08" sheetId="2" r:id="rId2"/>
  </sheets>
  <definedNames>
    <definedName name="TABLE" localSheetId="1">'30.06.08'!#REF!</definedName>
    <definedName name="TABLE" localSheetId="0">'черн'!#REF!</definedName>
    <definedName name="TABLE_10" localSheetId="1">'30.06.08'!#REF!</definedName>
    <definedName name="TABLE_10" localSheetId="0">'черн'!#REF!</definedName>
    <definedName name="TABLE_11" localSheetId="1">'30.06.08'!#REF!</definedName>
    <definedName name="TABLE_11" localSheetId="0">'черн'!#REF!</definedName>
    <definedName name="TABLE_12" localSheetId="1">'30.06.08'!#REF!</definedName>
    <definedName name="TABLE_12" localSheetId="0">'черн'!#REF!</definedName>
    <definedName name="TABLE_13" localSheetId="1">'30.06.08'!#REF!</definedName>
    <definedName name="TABLE_13" localSheetId="0">'черн'!#REF!</definedName>
    <definedName name="TABLE_14" localSheetId="1">'30.06.08'!#REF!</definedName>
    <definedName name="TABLE_14" localSheetId="0">'черн'!#REF!</definedName>
    <definedName name="TABLE_15" localSheetId="1">'30.06.08'!#REF!</definedName>
    <definedName name="TABLE_15" localSheetId="0">'черн'!#REF!</definedName>
    <definedName name="TABLE_16" localSheetId="1">'30.06.08'!#REF!</definedName>
    <definedName name="TABLE_16" localSheetId="0">'черн'!#REF!</definedName>
    <definedName name="TABLE_17" localSheetId="1">'30.06.08'!#REF!</definedName>
    <definedName name="TABLE_17" localSheetId="0">'черн'!#REF!</definedName>
    <definedName name="TABLE_18" localSheetId="1">'30.06.08'!#REF!</definedName>
    <definedName name="TABLE_18" localSheetId="0">'черн'!#REF!</definedName>
    <definedName name="TABLE_19" localSheetId="1">'30.06.08'!#REF!</definedName>
    <definedName name="TABLE_19" localSheetId="0">'черн'!#REF!</definedName>
    <definedName name="TABLE_2" localSheetId="1">'30.06.08'!#REF!</definedName>
    <definedName name="TABLE_2" localSheetId="0">'черн'!#REF!</definedName>
    <definedName name="TABLE_20" localSheetId="1">'30.06.08'!#REF!</definedName>
    <definedName name="TABLE_20" localSheetId="0">'черн'!#REF!</definedName>
    <definedName name="TABLE_21" localSheetId="1">'30.06.08'!#REF!</definedName>
    <definedName name="TABLE_21" localSheetId="0">'черн'!#REF!</definedName>
    <definedName name="TABLE_3" localSheetId="1">'30.06.08'!#REF!</definedName>
    <definedName name="TABLE_3" localSheetId="0">'черн'!#REF!</definedName>
    <definedName name="TABLE_4" localSheetId="1">'30.06.08'!#REF!</definedName>
    <definedName name="TABLE_4" localSheetId="0">'черн'!#REF!</definedName>
    <definedName name="TABLE_5" localSheetId="1">'30.06.08'!#REF!</definedName>
    <definedName name="TABLE_5" localSheetId="0">'черн'!#REF!</definedName>
    <definedName name="TABLE_6" localSheetId="1">'30.06.08'!#REF!</definedName>
    <definedName name="TABLE_6" localSheetId="0">'черн'!#REF!</definedName>
    <definedName name="TABLE_7" localSheetId="1">'30.06.08'!#REF!</definedName>
    <definedName name="TABLE_7" localSheetId="0">'черн'!#REF!</definedName>
    <definedName name="TABLE_8" localSheetId="1">'30.06.08'!#REF!</definedName>
    <definedName name="TABLE_8" localSheetId="0">'черн'!#REF!</definedName>
    <definedName name="TABLE_9" localSheetId="1">'30.06.08'!#REF!</definedName>
    <definedName name="TABLE_9" localSheetId="0">'черн'!#REF!</definedName>
  </definedNames>
  <calcPr fullCalcOnLoad="1"/>
</workbook>
</file>

<file path=xl/sharedStrings.xml><?xml version="1.0" encoding="utf-8"?>
<sst xmlns="http://schemas.openxmlformats.org/spreadsheetml/2006/main" count="558" uniqueCount="222">
  <si>
    <t>(полное наименование управляющей компании)</t>
  </si>
  <si>
    <t>в том числе :</t>
  </si>
  <si>
    <t>Дебиторская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</si>
  <si>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</si>
  <si>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</si>
  <si>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</si>
  <si>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</si>
  <si>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(фактический адрес управляющей компании телефон)</t>
  </si>
  <si>
    <t>-векселя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</si>
  <si>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</si>
  <si>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</si>
  <si>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</si>
  <si>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</si>
  <si>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-прочая дебиторская задолженность</t>
  </si>
  <si>
    <t>-ценные бумаги иностранных государств</t>
  </si>
  <si>
    <t>-ценные бумаги международных финансовых организаций</t>
  </si>
  <si>
    <t>100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</si>
  <si>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</si>
  <si>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</si>
  <si>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</si>
  <si>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</si>
  <si>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</si>
  <si>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</si>
  <si>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</si>
  <si>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Ценные бумаги иностранных эмитентов, всего</t>
  </si>
  <si>
    <t>-акции иностранных акционерных обществ</t>
  </si>
  <si>
    <t>110</t>
  </si>
  <si>
    <t>120</t>
  </si>
  <si>
    <t>СПРАВКА О СТОИМОСТИ АКТИВОВ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</si>
  <si>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</si>
  <si>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</si>
  <si>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</si>
  <si>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</si>
  <si>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200</t>
  </si>
  <si>
    <t>210</t>
  </si>
  <si>
    <t>220</t>
  </si>
  <si>
    <t>300</t>
  </si>
  <si>
    <t>310</t>
  </si>
  <si>
    <t>Ценные бумаги , имеющие признаваемую котировку, всего</t>
  </si>
  <si>
    <t xml:space="preserve">ценные бумаги российских эмитентов, включенные в котировальные списки </t>
  </si>
  <si>
    <t>организаторов торговли на рынке ценных бумаг:</t>
  </si>
  <si>
    <t>включая</t>
  </si>
  <si>
    <t>-государственные ценные бумаги Российской Федерации</t>
  </si>
  <si>
    <t>-государственные ценные бумаги субъектов Российской Федерации</t>
  </si>
  <si>
    <t>311</t>
  </si>
  <si>
    <t>312</t>
  </si>
  <si>
    <t>313</t>
  </si>
  <si>
    <t>-муниципальные ценные бумаги</t>
  </si>
  <si>
    <t>-облигации российских хозяйственных обществ</t>
  </si>
  <si>
    <t>314</t>
  </si>
  <si>
    <t>-обыкновенные акции открытых акционерных обществ, за исключением акций</t>
  </si>
  <si>
    <t>акционерных инвестиционных фондов</t>
  </si>
  <si>
    <t>-обыкновенные акции акционерных инвестиционных фондов</t>
  </si>
  <si>
    <t>315</t>
  </si>
  <si>
    <t>316</t>
  </si>
  <si>
    <t>-привилегированные акции открытых акционерных обществ</t>
  </si>
  <si>
    <t>317</t>
  </si>
  <si>
    <t>-инвестиционные паи паевых инвестиционных фондов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</si>
  <si>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</si>
  <si>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</si>
  <si>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</si>
  <si>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</si>
  <si>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</si>
  <si>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</si>
  <si>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</si>
  <si>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</si>
  <si>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</si>
  <si>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-обыкновенные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</si>
  <si>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</si>
  <si>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</si>
  <si>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</si>
  <si>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</si>
  <si>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</si>
  <si>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</si>
  <si>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</si>
  <si>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</si>
  <si>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</si>
  <si>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</si>
  <si>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</si>
  <si>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</si>
  <si>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</si>
  <si>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</si>
  <si>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в том числе</t>
  </si>
  <si>
    <t>510</t>
  </si>
  <si>
    <t>520</t>
  </si>
  <si>
    <t>-облигации иностранных коммерческих организаций</t>
  </si>
  <si>
    <t>530</t>
  </si>
  <si>
    <t>540</t>
  </si>
  <si>
    <t>600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</si>
  <si>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</si>
  <si>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</si>
  <si>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</si>
  <si>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</si>
  <si>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</si>
  <si>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</si>
  <si>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</si>
  <si>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</si>
  <si>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</si>
  <si>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</si>
  <si>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</si>
  <si>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</si>
  <si>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</si>
  <si>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</si>
  <si>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</si>
  <si>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</si>
  <si>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1300</t>
  </si>
  <si>
    <t>ИТОГО АКТИВОВ : (строки 100 + 200 +300 + 400 +500 +</t>
  </si>
  <si>
    <t>600 +700 +800 +900 + 1000 + 1100 + 1200)</t>
  </si>
  <si>
    <t>(тыс. рублей)</t>
  </si>
  <si>
    <t>___________________</t>
  </si>
  <si>
    <t>подпись</t>
  </si>
  <si>
    <t>Главный бухгалтер ООО "УК"АГАНА"</t>
  </si>
  <si>
    <t>Сумма денежных средств или стоимость иного имущества (тыс. рублей)</t>
  </si>
  <si>
    <t>Генеральный директор ООО "УК "АГАНА"</t>
  </si>
  <si>
    <t>110.1</t>
  </si>
  <si>
    <t>ОАО АКБ "РОСБАНК"</t>
  </si>
  <si>
    <t>1-01-00124-А</t>
  </si>
  <si>
    <t>1-01-00155-A</t>
  </si>
  <si>
    <t>1-03-00161-А</t>
  </si>
  <si>
    <t>1-03-05214-А</t>
  </si>
  <si>
    <t>1-07-00175-А</t>
  </si>
  <si>
    <t>1-01-40155-F</t>
  </si>
  <si>
    <t xml:space="preserve">-ценные бумаги российских эмитентов, не включенные в котировальные списки </t>
  </si>
  <si>
    <t>10102748B</t>
  </si>
  <si>
    <t>1-01-00137-A</t>
  </si>
  <si>
    <t>1-01-00102-A</t>
  </si>
  <si>
    <t>1-02-00143-A</t>
  </si>
  <si>
    <t>1-01-00085-А</t>
  </si>
  <si>
    <t>1-01-00077-А</t>
  </si>
  <si>
    <t>1-01-00146-A</t>
  </si>
  <si>
    <t>1-01-04715-A</t>
  </si>
  <si>
    <t>1-01-55192-E</t>
  </si>
  <si>
    <t>1-02-00122-A</t>
  </si>
  <si>
    <t>1-02-00028-A</t>
  </si>
  <si>
    <t>2-01-00155-A</t>
  </si>
  <si>
    <t>119017    РФ, г.Москва, Старомонетный пер., д.9, стр.1, 363-16-62, факс 980-13-31</t>
  </si>
  <si>
    <t>110.2</t>
  </si>
  <si>
    <t>ОАО "НОВАТЭК" ао</t>
  </si>
  <si>
    <t>ОАО "Банк Москвы" ао</t>
  </si>
  <si>
    <t>1-01-00010-А</t>
  </si>
  <si>
    <t>1-02-00268-Е</t>
  </si>
  <si>
    <t>1-01-50079-A</t>
  </si>
  <si>
    <t>10301481B</t>
  </si>
  <si>
    <t>20301481B</t>
  </si>
  <si>
    <t>1-01-50077-A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</si>
  <si>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</si>
  <si>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</si>
  <si>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</si>
  <si>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</si>
  <si>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10401000B</t>
  </si>
  <si>
    <t>1-03-00078-A</t>
  </si>
  <si>
    <t>1-07-00002-A</t>
  </si>
  <si>
    <t>Открытый индексный паевой инвестиционный фонд "АГАНА-Индекс ММВБ"</t>
  </si>
  <si>
    <t>под управлением ООО "Управляющая компания "АГАНА"</t>
  </si>
  <si>
    <t>(полное наименование паевого инвестиционного фонда)</t>
  </si>
  <si>
    <t>315.1</t>
  </si>
  <si>
    <t>315.2</t>
  </si>
  <si>
    <t>315.3</t>
  </si>
  <si>
    <t>315.4</t>
  </si>
  <si>
    <t>315.5</t>
  </si>
  <si>
    <t>315.6</t>
  </si>
  <si>
    <t>315.7</t>
  </si>
  <si>
    <t>315.8</t>
  </si>
  <si>
    <t>315.9</t>
  </si>
  <si>
    <t>315.10</t>
  </si>
  <si>
    <t>315.11</t>
  </si>
  <si>
    <t>315.12</t>
  </si>
  <si>
    <t>315.13</t>
  </si>
  <si>
    <t>315.14</t>
  </si>
  <si>
    <t>315.15</t>
  </si>
  <si>
    <t>315.16</t>
  </si>
  <si>
    <t>315.17</t>
  </si>
  <si>
    <t>315.18</t>
  </si>
  <si>
    <t>315.19</t>
  </si>
  <si>
    <t>315.20</t>
  </si>
  <si>
    <t>315.21</t>
  </si>
  <si>
    <t>315.22</t>
  </si>
  <si>
    <t>315.23</t>
  </si>
  <si>
    <t>315.24</t>
  </si>
  <si>
    <t>315.25</t>
  </si>
  <si>
    <t>ОАО "НЛМК" ао</t>
  </si>
  <si>
    <t>317.1</t>
  </si>
  <si>
    <t>317.2</t>
  </si>
  <si>
    <t>317.3</t>
  </si>
  <si>
    <t>2-01-00206-A</t>
  </si>
  <si>
    <t>325.1</t>
  </si>
  <si>
    <t>Телипко О.В.</t>
  </si>
  <si>
    <t>ОАО  "Газпромбанк"</t>
  </si>
  <si>
    <t>ОАО "ГидроОГК"</t>
  </si>
  <si>
    <t>1-02-00412-D</t>
  </si>
  <si>
    <t>ОАО "Мосэнерго", ао</t>
  </si>
  <si>
    <t>ОАО "АВТОВАЗ" ао</t>
  </si>
  <si>
    <t>ОАО "Аэрофлот", ао</t>
  </si>
  <si>
    <t>ОАО "ВолгаТелеком" ао</t>
  </si>
  <si>
    <t xml:space="preserve">ОАО Банк ВТБ, ао </t>
  </si>
  <si>
    <t>ОАО "Газпром нефть" ао</t>
  </si>
  <si>
    <t>ОАО "Газпром" ао</t>
  </si>
  <si>
    <t>ОАО "ГМК "Норильский никель", ао</t>
  </si>
  <si>
    <t>ОАО "ММК", ао</t>
  </si>
  <si>
    <t>ОАО "МТС", ао</t>
  </si>
  <si>
    <t>ОАО "ОГК-3"  ао</t>
  </si>
  <si>
    <t>ОАО "ОГК-5", ао</t>
  </si>
  <si>
    <t>ОАО "Полиметалл" ао</t>
  </si>
  <si>
    <t xml:space="preserve">ОАО "Полюс Золото" ао </t>
  </si>
  <si>
    <t>ОАО "РБК Информационные Системы", ао</t>
  </si>
  <si>
    <t>ОАО "Ростелеком" ао</t>
  </si>
  <si>
    <t>ОАО Сбербанк России, ао</t>
  </si>
  <si>
    <t>ОАО "Северсталь" ао</t>
  </si>
  <si>
    <t>ОАО "Сургутнефтегаз" ао</t>
  </si>
  <si>
    <t>ОАО Татнефть им.В.Д.Шашина, ао</t>
  </si>
  <si>
    <t>ОАО "Уралсвязьинформ" ао</t>
  </si>
  <si>
    <t>ОАО Сбербанк России, ап</t>
  </si>
  <si>
    <t>ОАО "Сургутнефтегаз" ап</t>
  </si>
  <si>
    <t>ОАО "АК "Транснефть" ап</t>
  </si>
  <si>
    <t>ОАО "НК "Роснефть" ао</t>
  </si>
  <si>
    <r>
      <t xml:space="preserve">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</si>
  <si>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1-01-55038-E</t>
  </si>
  <si>
    <t>315.26</t>
  </si>
  <si>
    <t>ОАО  "ЛУКОЙЛ" ао</t>
  </si>
  <si>
    <t>ООО "Алор+"</t>
  </si>
  <si>
    <t>1210.1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</si>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</sst>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" fontId="0" fillId="0" borderId="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4" fontId="10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2" borderId="0" xfId="0" applyNumberFormat="1" applyFill="1" applyAlignment="1">
      <alignment/>
    </xf>
    <xf numFmtId="4" fontId="0" fillId="2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2" xfId="0" applyNumberForma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2" fontId="0" fillId="0" borderId="4" xfId="0" applyNumberForma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49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="85" zoomScaleNormal="85" workbookViewId="0" topLeftCell="A1">
      <selection activeCell="G66" sqref="G66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31.75390625" style="0" customWidth="1"/>
    <col min="4" max="4" width="12.00390625" style="0" customWidth="1"/>
    <col min="5" max="5" width="1.625" style="0" customWidth="1"/>
    <col min="6" max="6" width="14.625" style="34" customWidth="1"/>
    <col min="7" max="7" width="12.00390625" style="47" customWidth="1"/>
    <col min="8" max="8" width="19.875" style="13" bestFit="1" customWidth="1"/>
    <col min="9" max="9" width="12.75390625" style="0" bestFit="1" customWidth="1"/>
    <col min="10" max="10" width="15.875" style="0" customWidth="1"/>
  </cols>
  <sheetData>
    <row r="1" spans="1:6" ht="25.5" customHeight="1">
      <c r="A1" s="134" t="s">
        <v>28</v>
      </c>
      <c r="B1" s="134"/>
      <c r="C1" s="134"/>
      <c r="D1" s="134"/>
      <c r="E1" s="134"/>
      <c r="F1" s="134"/>
    </row>
    <row r="2" spans="1:6" ht="15.75">
      <c r="A2" s="126" t="s">
        <v>152</v>
      </c>
      <c r="B2" s="126"/>
      <c r="C2" s="126"/>
      <c r="D2" s="126"/>
      <c r="E2" s="126"/>
      <c r="F2" s="126"/>
    </row>
    <row r="3" spans="1:6" ht="15.75" customHeight="1">
      <c r="A3" s="126" t="s">
        <v>153</v>
      </c>
      <c r="B3" s="126"/>
      <c r="C3" s="126"/>
      <c r="D3" s="126"/>
      <c r="E3" s="126"/>
      <c r="F3" s="126"/>
    </row>
    <row r="4" spans="1:6" ht="12.75">
      <c r="A4" s="114" t="s">
        <v>154</v>
      </c>
      <c r="B4" s="114"/>
      <c r="C4" s="114"/>
      <c r="D4" s="114"/>
      <c r="E4" s="114"/>
      <c r="F4" s="114"/>
    </row>
    <row r="5" spans="1:6" ht="15.75">
      <c r="A5" s="135" t="s">
        <v>221</v>
      </c>
      <c r="B5" s="136"/>
      <c r="C5" s="136"/>
      <c r="D5" s="136"/>
      <c r="E5" s="136"/>
      <c r="F5" s="136"/>
    </row>
    <row r="6" spans="1:10" s="25" customFormat="1" ht="12.75">
      <c r="A6" s="114" t="s">
        <v>145</v>
      </c>
      <c r="B6" s="114"/>
      <c r="C6" s="114"/>
      <c r="D6" s="114"/>
      <c r="E6" s="114"/>
      <c r="F6" s="114"/>
      <c r="G6" s="62"/>
      <c r="H6" s="64"/>
      <c r="J6" s="26"/>
    </row>
    <row r="7" spans="1:10" s="25" customFormat="1" ht="12.75">
      <c r="A7" s="114" t="s">
        <v>146</v>
      </c>
      <c r="B7" s="114"/>
      <c r="C7" s="114"/>
      <c r="D7" s="114"/>
      <c r="E7" s="114"/>
      <c r="F7" s="114"/>
      <c r="G7" s="62"/>
      <c r="H7" s="64"/>
      <c r="J7" s="26"/>
    </row>
    <row r="8" spans="1:10" s="25" customFormat="1" ht="18" customHeight="1">
      <c r="A8" s="135" t="s">
        <v>215</v>
      </c>
      <c r="B8" s="135"/>
      <c r="C8" s="135"/>
      <c r="D8" s="135"/>
      <c r="E8" s="135"/>
      <c r="F8" s="135"/>
      <c r="G8" s="62"/>
      <c r="H8" s="64"/>
      <c r="J8" s="26"/>
    </row>
    <row r="9" spans="1:6" ht="12" customHeight="1">
      <c r="A9" s="115" t="s">
        <v>0</v>
      </c>
      <c r="B9" s="115"/>
      <c r="C9" s="115"/>
      <c r="D9" s="115"/>
      <c r="E9" s="115"/>
      <c r="F9" s="115"/>
    </row>
    <row r="10" spans="1:6" ht="18" customHeight="1">
      <c r="A10" s="126" t="s">
        <v>6</v>
      </c>
      <c r="B10" s="126"/>
      <c r="C10" s="126"/>
      <c r="D10" s="126"/>
      <c r="E10" s="126"/>
      <c r="F10" s="126"/>
    </row>
    <row r="11" spans="1:6" ht="15.75" customHeight="1">
      <c r="A11" s="115" t="s">
        <v>147</v>
      </c>
      <c r="B11" s="115"/>
      <c r="C11" s="115"/>
      <c r="D11" s="115"/>
      <c r="E11" s="115"/>
      <c r="F11" s="115"/>
    </row>
    <row r="12" spans="1:6" ht="15.75" customHeight="1">
      <c r="A12" s="115" t="s">
        <v>148</v>
      </c>
      <c r="B12" s="115"/>
      <c r="C12" s="115"/>
      <c r="D12" s="115"/>
      <c r="E12" s="115"/>
      <c r="F12" s="115"/>
    </row>
    <row r="13" spans="1:6" ht="17.25" customHeight="1">
      <c r="A13" s="126" t="s">
        <v>135</v>
      </c>
      <c r="B13" s="126"/>
      <c r="C13" s="126"/>
      <c r="D13" s="126"/>
      <c r="E13" s="126"/>
      <c r="F13" s="126"/>
    </row>
    <row r="14" spans="1:6" ht="11.25" customHeight="1">
      <c r="A14" s="115" t="s">
        <v>7</v>
      </c>
      <c r="B14" s="115"/>
      <c r="C14" s="115"/>
      <c r="D14" s="115"/>
      <c r="E14" s="115"/>
      <c r="F14" s="115"/>
    </row>
    <row r="15" spans="1:6" ht="11.25" customHeight="1">
      <c r="A15" s="7"/>
      <c r="B15" s="7"/>
      <c r="C15" s="7"/>
      <c r="D15" s="7"/>
      <c r="E15" s="7"/>
      <c r="F15" s="22"/>
    </row>
    <row r="16" spans="1:7" ht="12" customHeight="1">
      <c r="A16" s="1"/>
      <c r="B16" s="1"/>
      <c r="C16" s="1"/>
      <c r="D16" s="1"/>
      <c r="E16" s="1"/>
      <c r="F16" s="23"/>
      <c r="G16" s="47" t="s">
        <v>108</v>
      </c>
    </row>
    <row r="17" spans="1:8" ht="105.75" customHeight="1">
      <c r="A17" s="99" t="s">
        <v>29</v>
      </c>
      <c r="B17" s="100"/>
      <c r="C17" s="101"/>
      <c r="D17" s="137" t="s">
        <v>5</v>
      </c>
      <c r="E17" s="138"/>
      <c r="F17" s="28" t="s">
        <v>112</v>
      </c>
      <c r="G17" s="48" t="s">
        <v>30</v>
      </c>
      <c r="H17" s="2" t="s">
        <v>31</v>
      </c>
    </row>
    <row r="18" spans="1:8" ht="12.75">
      <c r="A18" s="116">
        <v>1</v>
      </c>
      <c r="B18" s="117"/>
      <c r="C18" s="118"/>
      <c r="D18" s="116">
        <v>2</v>
      </c>
      <c r="E18" s="118"/>
      <c r="F18" s="29">
        <v>3</v>
      </c>
      <c r="G18" s="49">
        <v>4</v>
      </c>
      <c r="H18" s="5">
        <v>5</v>
      </c>
    </row>
    <row r="19" spans="1:8" ht="21" customHeight="1">
      <c r="A19" s="123" t="s">
        <v>17</v>
      </c>
      <c r="B19" s="124"/>
      <c r="C19" s="125"/>
      <c r="D19" s="116"/>
      <c r="E19" s="117"/>
      <c r="F19" s="30"/>
      <c r="G19" s="50"/>
      <c r="H19" s="5"/>
    </row>
    <row r="20" spans="1:10" ht="18" customHeight="1">
      <c r="A20" s="122" t="s">
        <v>18</v>
      </c>
      <c r="B20" s="106"/>
      <c r="C20" s="107"/>
      <c r="D20" s="111" t="s">
        <v>16</v>
      </c>
      <c r="E20" s="113"/>
      <c r="F20" s="60">
        <f>F22+F25</f>
        <v>1179.15</v>
      </c>
      <c r="G20" s="55">
        <f>G22</f>
        <v>1.17</v>
      </c>
      <c r="H20" s="53" t="s">
        <v>32</v>
      </c>
      <c r="I20">
        <f>576397.32/1000</f>
        <v>576.3973199999999</v>
      </c>
      <c r="J20" s="57">
        <v>100861.0032</v>
      </c>
    </row>
    <row r="21" spans="1:10" ht="18" customHeight="1">
      <c r="A21" s="108" t="s">
        <v>19</v>
      </c>
      <c r="B21" s="109"/>
      <c r="C21" s="110"/>
      <c r="D21" s="111"/>
      <c r="E21" s="113"/>
      <c r="F21" s="27"/>
      <c r="G21" s="51"/>
      <c r="H21" s="53"/>
      <c r="J21" s="57">
        <v>100861.0032</v>
      </c>
    </row>
    <row r="22" spans="1:10" ht="18" customHeight="1">
      <c r="A22" s="119" t="s">
        <v>20</v>
      </c>
      <c r="B22" s="120"/>
      <c r="C22" s="121"/>
      <c r="D22" s="111" t="s">
        <v>26</v>
      </c>
      <c r="E22" s="113"/>
      <c r="F22" s="27">
        <f>F23+F24</f>
        <v>1179.15</v>
      </c>
      <c r="G22" s="58">
        <f>SUM(G23:G24)</f>
        <v>1.17</v>
      </c>
      <c r="H22" s="53" t="s">
        <v>32</v>
      </c>
      <c r="J22" s="57">
        <v>100861.0032</v>
      </c>
    </row>
    <row r="23" spans="1:10" ht="18" customHeight="1">
      <c r="A23" s="19" t="s">
        <v>115</v>
      </c>
      <c r="B23" s="9"/>
      <c r="C23" s="43"/>
      <c r="D23" s="111" t="s">
        <v>114</v>
      </c>
      <c r="E23" s="113"/>
      <c r="F23" s="27">
        <v>33.74</v>
      </c>
      <c r="G23" s="58">
        <f>ROUND(F23*100/J23,2)</f>
        <v>0.03</v>
      </c>
      <c r="H23" s="53"/>
      <c r="I23">
        <f>33736.63/1000</f>
        <v>33.73663</v>
      </c>
      <c r="J23" s="57">
        <v>100861.0032</v>
      </c>
    </row>
    <row r="24" spans="1:10" ht="18" customHeight="1">
      <c r="A24" s="19" t="s">
        <v>187</v>
      </c>
      <c r="B24" s="9"/>
      <c r="C24" s="43"/>
      <c r="D24" s="111" t="s">
        <v>136</v>
      </c>
      <c r="E24" s="113"/>
      <c r="F24" s="27">
        <v>1145.41</v>
      </c>
      <c r="G24" s="58">
        <f>ROUND(F24*100/J24,2)</f>
        <v>1.14</v>
      </c>
      <c r="H24" s="53"/>
      <c r="I24">
        <f>1145412.46/1000</f>
        <v>1145.41246</v>
      </c>
      <c r="J24" s="57">
        <v>100861.0032</v>
      </c>
    </row>
    <row r="25" spans="1:10" ht="18" customHeight="1">
      <c r="A25" s="119" t="s">
        <v>21</v>
      </c>
      <c r="B25" s="120"/>
      <c r="C25" s="121"/>
      <c r="D25" s="111" t="s">
        <v>27</v>
      </c>
      <c r="E25" s="113"/>
      <c r="F25" s="27">
        <v>0</v>
      </c>
      <c r="G25" s="51">
        <f>F25*100/J25</f>
        <v>0</v>
      </c>
      <c r="H25" s="53" t="s">
        <v>32</v>
      </c>
      <c r="J25" s="57">
        <v>100861.0032</v>
      </c>
    </row>
    <row r="26" spans="1:10" ht="18" customHeight="1">
      <c r="A26" s="108" t="s">
        <v>22</v>
      </c>
      <c r="B26" s="109"/>
      <c r="C26" s="110"/>
      <c r="D26" s="111" t="s">
        <v>33</v>
      </c>
      <c r="E26" s="113"/>
      <c r="F26" s="27">
        <v>0</v>
      </c>
      <c r="G26" s="51">
        <f>F26*100/J26</f>
        <v>0</v>
      </c>
      <c r="H26" s="53" t="s">
        <v>32</v>
      </c>
      <c r="J26" s="57">
        <v>100861.0032</v>
      </c>
    </row>
    <row r="27" spans="1:10" ht="18" customHeight="1">
      <c r="A27" s="108" t="s">
        <v>19</v>
      </c>
      <c r="B27" s="109"/>
      <c r="C27" s="110"/>
      <c r="D27" s="111"/>
      <c r="E27" s="113"/>
      <c r="F27" s="27"/>
      <c r="G27" s="51"/>
      <c r="H27" s="53"/>
      <c r="J27" s="57">
        <v>100861.0032</v>
      </c>
    </row>
    <row r="28" spans="1:10" ht="18" customHeight="1">
      <c r="A28" s="119" t="s">
        <v>20</v>
      </c>
      <c r="B28" s="120"/>
      <c r="C28" s="121"/>
      <c r="D28" s="111" t="s">
        <v>34</v>
      </c>
      <c r="E28" s="113"/>
      <c r="F28" s="27">
        <v>0</v>
      </c>
      <c r="G28" s="51">
        <f>F28*100/J28</f>
        <v>0</v>
      </c>
      <c r="H28" s="53" t="s">
        <v>32</v>
      </c>
      <c r="J28" s="57">
        <v>100861.0032</v>
      </c>
    </row>
    <row r="29" spans="1:10" ht="18" customHeight="1">
      <c r="A29" s="119" t="s">
        <v>21</v>
      </c>
      <c r="B29" s="120"/>
      <c r="C29" s="121"/>
      <c r="D29" s="111" t="s">
        <v>35</v>
      </c>
      <c r="E29" s="113"/>
      <c r="F29" s="27">
        <v>0</v>
      </c>
      <c r="G29" s="51">
        <f>F29*100/J29</f>
        <v>0</v>
      </c>
      <c r="H29" s="53" t="s">
        <v>32</v>
      </c>
      <c r="J29" s="57">
        <v>100861.0032</v>
      </c>
    </row>
    <row r="30" spans="1:10" ht="15" customHeight="1">
      <c r="A30" s="6" t="s">
        <v>38</v>
      </c>
      <c r="B30" s="4"/>
      <c r="C30" s="42"/>
      <c r="D30" s="111" t="s">
        <v>36</v>
      </c>
      <c r="E30" s="113">
        <v>0</v>
      </c>
      <c r="F30" s="24">
        <f>F32+F73</f>
        <v>98675.98</v>
      </c>
      <c r="G30" s="55">
        <f>G32+G73</f>
        <v>97.84</v>
      </c>
      <c r="H30" s="53" t="s">
        <v>32</v>
      </c>
      <c r="I30">
        <f>110844675.72/1000</f>
        <v>110844.67572</v>
      </c>
      <c r="J30" s="57">
        <v>100861.0032</v>
      </c>
    </row>
    <row r="31" spans="1:10" ht="17.25" customHeight="1">
      <c r="A31" s="108" t="s">
        <v>1</v>
      </c>
      <c r="B31" s="109"/>
      <c r="C31" s="110">
        <v>0</v>
      </c>
      <c r="D31" s="111"/>
      <c r="E31" s="113"/>
      <c r="F31" s="31"/>
      <c r="G31" s="51"/>
      <c r="H31" s="14"/>
      <c r="J31" s="57">
        <v>100861.0032</v>
      </c>
    </row>
    <row r="32" spans="1:10" ht="15.75" customHeight="1">
      <c r="A32" s="119" t="s">
        <v>39</v>
      </c>
      <c r="B32" s="120"/>
      <c r="C32" s="121">
        <v>0</v>
      </c>
      <c r="D32" s="111" t="s">
        <v>37</v>
      </c>
      <c r="E32" s="113"/>
      <c r="F32" s="31">
        <f>F35+F36+F37+F38+F40+F67+F68+F72</f>
        <v>97970.53</v>
      </c>
      <c r="G32" s="51">
        <f>G40+G68</f>
        <v>97.14</v>
      </c>
      <c r="H32" s="14" t="s">
        <v>32</v>
      </c>
      <c r="J32" s="57">
        <v>100861.0032</v>
      </c>
    </row>
    <row r="33" spans="1:10" ht="15.75" customHeight="1">
      <c r="A33" s="8" t="s">
        <v>40</v>
      </c>
      <c r="B33" s="9"/>
      <c r="C33" s="43"/>
      <c r="D33" s="111"/>
      <c r="E33" s="113"/>
      <c r="F33" s="31"/>
      <c r="G33" s="51"/>
      <c r="H33" s="14"/>
      <c r="J33" s="57">
        <v>100861.0032</v>
      </c>
    </row>
    <row r="34" spans="1:10" ht="15.75" customHeight="1">
      <c r="A34" s="8" t="s">
        <v>41</v>
      </c>
      <c r="B34" s="9"/>
      <c r="C34" s="43"/>
      <c r="D34" s="111"/>
      <c r="E34" s="113"/>
      <c r="F34" s="31"/>
      <c r="G34" s="51"/>
      <c r="H34" s="14"/>
      <c r="J34" s="57">
        <v>100861.0032</v>
      </c>
    </row>
    <row r="35" spans="1:10" ht="15.75" customHeight="1">
      <c r="A35" s="8" t="s">
        <v>42</v>
      </c>
      <c r="B35" s="9"/>
      <c r="C35" s="43"/>
      <c r="D35" s="111" t="s">
        <v>44</v>
      </c>
      <c r="E35" s="113"/>
      <c r="F35" s="31">
        <v>0</v>
      </c>
      <c r="G35" s="51">
        <f>F35*100/J35</f>
        <v>0</v>
      </c>
      <c r="H35" s="15"/>
      <c r="J35" s="57">
        <v>100861.0032</v>
      </c>
    </row>
    <row r="36" spans="1:10" ht="15.75" customHeight="1">
      <c r="A36" s="8" t="s">
        <v>43</v>
      </c>
      <c r="B36" s="9"/>
      <c r="C36" s="43"/>
      <c r="D36" s="111" t="s">
        <v>45</v>
      </c>
      <c r="E36" s="113"/>
      <c r="F36" s="31">
        <v>0</v>
      </c>
      <c r="G36" s="51">
        <f>F36*100/J36</f>
        <v>0</v>
      </c>
      <c r="H36" s="15"/>
      <c r="J36" s="57">
        <v>100861.0032</v>
      </c>
    </row>
    <row r="37" spans="1:10" ht="15.75" customHeight="1">
      <c r="A37" s="8" t="s">
        <v>47</v>
      </c>
      <c r="B37" s="9"/>
      <c r="C37" s="43"/>
      <c r="D37" s="111" t="s">
        <v>46</v>
      </c>
      <c r="E37" s="113"/>
      <c r="F37" s="31">
        <v>0</v>
      </c>
      <c r="G37" s="51">
        <f>F37*100/J37</f>
        <v>0</v>
      </c>
      <c r="H37" s="15"/>
      <c r="J37" s="57">
        <v>100861.0032</v>
      </c>
    </row>
    <row r="38" spans="1:10" ht="16.5" customHeight="1">
      <c r="A38" s="119" t="s">
        <v>48</v>
      </c>
      <c r="B38" s="120"/>
      <c r="C38" s="121"/>
      <c r="D38" s="111" t="s">
        <v>49</v>
      </c>
      <c r="E38" s="113">
        <v>0</v>
      </c>
      <c r="F38" s="27">
        <v>0</v>
      </c>
      <c r="G38" s="51">
        <f>F38*100/J38</f>
        <v>0</v>
      </c>
      <c r="H38" s="14" t="s">
        <v>32</v>
      </c>
      <c r="J38" s="57">
        <v>100861.0032</v>
      </c>
    </row>
    <row r="39" spans="1:10" s="25" customFormat="1" ht="16.5" customHeight="1">
      <c r="A39" s="38" t="s">
        <v>50</v>
      </c>
      <c r="B39" s="36"/>
      <c r="C39" s="44"/>
      <c r="D39" s="130"/>
      <c r="E39" s="131"/>
      <c r="F39" s="31"/>
      <c r="G39" s="52"/>
      <c r="H39" s="37"/>
      <c r="J39" s="57">
        <v>100861.0032</v>
      </c>
    </row>
    <row r="40" spans="1:10" s="25" customFormat="1" ht="16.5" customHeight="1">
      <c r="A40" s="38" t="s">
        <v>51</v>
      </c>
      <c r="B40" s="36"/>
      <c r="C40" s="44"/>
      <c r="D40" s="130" t="s">
        <v>53</v>
      </c>
      <c r="E40" s="131"/>
      <c r="F40" s="27">
        <f>SUM(F41:F66)</f>
        <v>94923.39</v>
      </c>
      <c r="G40" s="63">
        <f>SUM(G41:G66)</f>
        <v>94.12</v>
      </c>
      <c r="H40" s="15"/>
      <c r="J40" s="57">
        <v>100861.0032</v>
      </c>
    </row>
    <row r="41" spans="1:10" ht="16.5" customHeight="1">
      <c r="A41" s="19" t="s">
        <v>190</v>
      </c>
      <c r="B41" s="9"/>
      <c r="C41" s="43" t="s">
        <v>127</v>
      </c>
      <c r="D41" s="111" t="s">
        <v>155</v>
      </c>
      <c r="E41" s="112"/>
      <c r="F41" s="27">
        <v>615.4</v>
      </c>
      <c r="G41" s="63">
        <f aca="true" t="shared" si="0" ref="G41:G66">ROUND(F41*100/J41,2)</f>
        <v>0.61</v>
      </c>
      <c r="H41" s="15"/>
      <c r="I41" s="74">
        <v>615404.6</v>
      </c>
      <c r="J41" s="57">
        <v>100861.0032</v>
      </c>
    </row>
    <row r="42" spans="1:10" ht="16.5" customHeight="1">
      <c r="A42" s="19" t="s">
        <v>191</v>
      </c>
      <c r="B42" s="9"/>
      <c r="C42" s="43" t="s">
        <v>151</v>
      </c>
      <c r="D42" s="111" t="s">
        <v>156</v>
      </c>
      <c r="E42" s="112"/>
      <c r="F42" s="27">
        <v>398.68</v>
      </c>
      <c r="G42" s="63">
        <f t="shared" si="0"/>
        <v>0.4</v>
      </c>
      <c r="H42" s="15"/>
      <c r="I42" s="74">
        <v>398682</v>
      </c>
      <c r="J42" s="57">
        <v>100861.0032</v>
      </c>
    </row>
    <row r="43" spans="1:10" ht="16.5" customHeight="1">
      <c r="A43" s="72" t="s">
        <v>192</v>
      </c>
      <c r="B43" s="9"/>
      <c r="C43" s="43" t="s">
        <v>139</v>
      </c>
      <c r="D43" s="111" t="s">
        <v>157</v>
      </c>
      <c r="E43" s="112"/>
      <c r="F43" s="27">
        <v>468.68</v>
      </c>
      <c r="G43" s="63">
        <f t="shared" si="0"/>
        <v>0.46</v>
      </c>
      <c r="H43" s="15"/>
      <c r="I43" s="74">
        <v>468681.84</v>
      </c>
      <c r="J43" s="57">
        <v>100861.0032</v>
      </c>
    </row>
    <row r="44" spans="1:10" ht="16.5" customHeight="1">
      <c r="A44" s="19" t="s">
        <v>193</v>
      </c>
      <c r="B44" s="9"/>
      <c r="C44" s="43" t="s">
        <v>124</v>
      </c>
      <c r="D44" s="111" t="s">
        <v>158</v>
      </c>
      <c r="E44" s="112"/>
      <c r="F44" s="27">
        <v>209.27</v>
      </c>
      <c r="G44" s="63">
        <f t="shared" si="0"/>
        <v>0.21</v>
      </c>
      <c r="H44" s="15"/>
      <c r="I44" s="74">
        <v>209274.21</v>
      </c>
      <c r="J44" s="57">
        <v>100861.0032</v>
      </c>
    </row>
    <row r="45" spans="1:10" ht="16.5" customHeight="1">
      <c r="A45" s="19" t="s">
        <v>194</v>
      </c>
      <c r="B45" s="9"/>
      <c r="C45" s="43" t="s">
        <v>149</v>
      </c>
      <c r="D45" s="111" t="s">
        <v>159</v>
      </c>
      <c r="E45" s="112"/>
      <c r="F45" s="27">
        <v>2710.62</v>
      </c>
      <c r="G45" s="63">
        <f t="shared" si="0"/>
        <v>2.69</v>
      </c>
      <c r="H45" s="15"/>
      <c r="I45" s="74">
        <v>2710620</v>
      </c>
      <c r="J45" s="57">
        <v>100861.0032</v>
      </c>
    </row>
    <row r="46" spans="1:10" ht="16.5" customHeight="1">
      <c r="A46" s="19" t="s">
        <v>195</v>
      </c>
      <c r="B46" s="9"/>
      <c r="C46" s="43" t="s">
        <v>129</v>
      </c>
      <c r="D46" s="111" t="s">
        <v>160</v>
      </c>
      <c r="E46" s="112"/>
      <c r="F46" s="27">
        <v>1528.79</v>
      </c>
      <c r="G46" s="63">
        <f t="shared" si="0"/>
        <v>1.52</v>
      </c>
      <c r="H46" s="15"/>
      <c r="I46" s="76">
        <v>1528784.55</v>
      </c>
      <c r="J46" s="57">
        <v>100861.0032</v>
      </c>
    </row>
    <row r="47" spans="1:10" ht="16.5" customHeight="1">
      <c r="A47" s="19" t="s">
        <v>196</v>
      </c>
      <c r="B47" s="9"/>
      <c r="C47" s="43" t="s">
        <v>133</v>
      </c>
      <c r="D47" s="111" t="s">
        <v>161</v>
      </c>
      <c r="E47" s="112"/>
      <c r="F47" s="27">
        <v>15368.8</v>
      </c>
      <c r="G47" s="77">
        <f t="shared" si="0"/>
        <v>15.24</v>
      </c>
      <c r="H47" s="15"/>
      <c r="I47" s="74">
        <v>15368803.03</v>
      </c>
      <c r="J47" s="57">
        <v>100861.0032</v>
      </c>
    </row>
    <row r="48" spans="1:10" ht="16.5" customHeight="1">
      <c r="A48" s="19" t="s">
        <v>188</v>
      </c>
      <c r="B48" s="9"/>
      <c r="C48" s="43" t="s">
        <v>216</v>
      </c>
      <c r="D48" s="111" t="s">
        <v>162</v>
      </c>
      <c r="E48" s="112"/>
      <c r="F48" s="27">
        <v>1942.81</v>
      </c>
      <c r="G48" s="63">
        <f>ROUND(F48*100/J48,2)</f>
        <v>1.93</v>
      </c>
      <c r="H48" s="15"/>
      <c r="I48" s="74">
        <v>1942810.8</v>
      </c>
      <c r="J48" s="57">
        <v>100861.0032</v>
      </c>
    </row>
    <row r="49" spans="1:10" ht="16.5" customHeight="1">
      <c r="A49" s="19" t="s">
        <v>197</v>
      </c>
      <c r="B49" s="9"/>
      <c r="C49" s="43" t="s">
        <v>121</v>
      </c>
      <c r="D49" s="111" t="s">
        <v>163</v>
      </c>
      <c r="E49" s="112"/>
      <c r="F49" s="27">
        <v>8107.21</v>
      </c>
      <c r="G49" s="77">
        <f t="shared" si="0"/>
        <v>8.04</v>
      </c>
      <c r="H49" s="15"/>
      <c r="I49" s="74">
        <v>8107209.66</v>
      </c>
      <c r="J49" s="57">
        <v>100861.0032</v>
      </c>
    </row>
    <row r="50" spans="1:10" ht="16.5" customHeight="1">
      <c r="A50" s="19" t="s">
        <v>218</v>
      </c>
      <c r="B50" s="9"/>
      <c r="C50" s="43" t="s">
        <v>128</v>
      </c>
      <c r="D50" s="111" t="s">
        <v>164</v>
      </c>
      <c r="E50" s="112"/>
      <c r="F50" s="27">
        <v>14557.34</v>
      </c>
      <c r="G50" s="77">
        <f t="shared" si="0"/>
        <v>14.43</v>
      </c>
      <c r="H50" s="15"/>
      <c r="I50" s="74">
        <v>14557341.42</v>
      </c>
      <c r="J50" s="57">
        <v>100861.0032</v>
      </c>
    </row>
    <row r="51" spans="1:10" ht="16.5" customHeight="1">
      <c r="A51" s="19" t="s">
        <v>198</v>
      </c>
      <c r="B51" s="9"/>
      <c r="C51" s="43" t="s">
        <v>150</v>
      </c>
      <c r="D51" s="111" t="s">
        <v>165</v>
      </c>
      <c r="E51" s="112"/>
      <c r="F51" s="27">
        <v>881.51</v>
      </c>
      <c r="G51" s="63">
        <f t="shared" si="0"/>
        <v>0.87</v>
      </c>
      <c r="H51" s="15"/>
      <c r="I51" s="74">
        <v>881510.2</v>
      </c>
      <c r="J51" s="57">
        <v>100861.0032</v>
      </c>
    </row>
    <row r="52" spans="1:10" ht="16.5" customHeight="1">
      <c r="A52" s="19" t="s">
        <v>199</v>
      </c>
      <c r="B52" s="9"/>
      <c r="C52" s="43" t="s">
        <v>130</v>
      </c>
      <c r="D52" s="111" t="s">
        <v>166</v>
      </c>
      <c r="E52" s="112"/>
      <c r="F52" s="27">
        <v>1493.94</v>
      </c>
      <c r="G52" s="63">
        <f t="shared" si="0"/>
        <v>1.48</v>
      </c>
      <c r="H52" s="15"/>
      <c r="I52" s="74">
        <v>1493938.58</v>
      </c>
      <c r="J52" s="57">
        <v>100861.0032</v>
      </c>
    </row>
    <row r="53" spans="1:10" ht="16.5" customHeight="1">
      <c r="A53" s="19" t="s">
        <v>180</v>
      </c>
      <c r="B53" s="9"/>
      <c r="C53" s="43" t="s">
        <v>125</v>
      </c>
      <c r="D53" s="111" t="s">
        <v>167</v>
      </c>
      <c r="E53" s="112"/>
      <c r="F53" s="27">
        <v>1535.3</v>
      </c>
      <c r="G53" s="63">
        <f t="shared" si="0"/>
        <v>1.52</v>
      </c>
      <c r="H53" s="15"/>
      <c r="I53" s="74">
        <v>1535298</v>
      </c>
      <c r="J53" s="57">
        <v>100861.0032</v>
      </c>
    </row>
    <row r="54" spans="1:10" ht="16.5" customHeight="1">
      <c r="A54" s="19" t="s">
        <v>137</v>
      </c>
      <c r="B54" s="9"/>
      <c r="C54" s="43" t="s">
        <v>140</v>
      </c>
      <c r="D54" s="111" t="s">
        <v>168</v>
      </c>
      <c r="E54" s="112"/>
      <c r="F54" s="27">
        <v>6000.84</v>
      </c>
      <c r="G54" s="77">
        <f t="shared" si="0"/>
        <v>5.95</v>
      </c>
      <c r="H54" s="15"/>
      <c r="I54" s="74">
        <v>6000843.3</v>
      </c>
      <c r="J54" s="57">
        <v>100861.0032</v>
      </c>
    </row>
    <row r="55" spans="1:10" ht="16.5" customHeight="1">
      <c r="A55" s="19" t="s">
        <v>200</v>
      </c>
      <c r="B55" s="9"/>
      <c r="C55" s="43" t="s">
        <v>141</v>
      </c>
      <c r="D55" s="111" t="s">
        <v>169</v>
      </c>
      <c r="E55" s="112"/>
      <c r="F55" s="27">
        <v>225.15</v>
      </c>
      <c r="G55" s="63">
        <f t="shared" si="0"/>
        <v>0.22</v>
      </c>
      <c r="H55" s="15"/>
      <c r="I55" s="74">
        <v>225148</v>
      </c>
      <c r="J55" s="57">
        <v>100861.0032</v>
      </c>
    </row>
    <row r="56" spans="1:10" ht="16.5" customHeight="1">
      <c r="A56" s="72" t="s">
        <v>201</v>
      </c>
      <c r="B56" s="9"/>
      <c r="C56" s="43" t="s">
        <v>144</v>
      </c>
      <c r="D56" s="111" t="s">
        <v>170</v>
      </c>
      <c r="E56" s="112"/>
      <c r="F56" s="27">
        <v>493.77</v>
      </c>
      <c r="G56" s="63">
        <f t="shared" si="0"/>
        <v>0.49</v>
      </c>
      <c r="H56" s="15"/>
      <c r="I56" s="74">
        <v>493772</v>
      </c>
      <c r="J56" s="57">
        <v>100861.0032</v>
      </c>
    </row>
    <row r="57" spans="1:10" ht="16.5" customHeight="1">
      <c r="A57" s="19" t="s">
        <v>202</v>
      </c>
      <c r="B57" s="9"/>
      <c r="C57" s="43" t="s">
        <v>189</v>
      </c>
      <c r="D57" s="111" t="s">
        <v>171</v>
      </c>
      <c r="E57" s="112"/>
      <c r="F57" s="27">
        <v>326.19</v>
      </c>
      <c r="G57" s="63">
        <f t="shared" si="0"/>
        <v>0.32</v>
      </c>
      <c r="H57" s="15"/>
      <c r="I57" s="74">
        <v>326191.34</v>
      </c>
      <c r="J57" s="57">
        <v>100861.0032</v>
      </c>
    </row>
    <row r="58" spans="1:10" ht="16.5" customHeight="1">
      <c r="A58" s="19" t="s">
        <v>203</v>
      </c>
      <c r="B58" s="9"/>
      <c r="C58" s="43" t="s">
        <v>131</v>
      </c>
      <c r="D58" s="111" t="s">
        <v>172</v>
      </c>
      <c r="E58" s="112"/>
      <c r="F58" s="27">
        <v>2282.4</v>
      </c>
      <c r="G58" s="63">
        <f t="shared" si="0"/>
        <v>2.26</v>
      </c>
      <c r="H58" s="15"/>
      <c r="I58" s="74">
        <v>2282395.7</v>
      </c>
      <c r="J58" s="57">
        <v>100861.0032</v>
      </c>
    </row>
    <row r="59" spans="1:10" ht="16.5" customHeight="1">
      <c r="A59" s="19" t="s">
        <v>204</v>
      </c>
      <c r="B59" s="9"/>
      <c r="C59" s="43" t="s">
        <v>119</v>
      </c>
      <c r="D59" s="111" t="s">
        <v>173</v>
      </c>
      <c r="E59" s="112"/>
      <c r="F59" s="27">
        <v>356.83</v>
      </c>
      <c r="G59" s="63">
        <f t="shared" si="0"/>
        <v>0.35</v>
      </c>
      <c r="H59" s="15"/>
      <c r="I59" s="74">
        <v>356831.02</v>
      </c>
      <c r="J59" s="57">
        <v>100861.0032</v>
      </c>
    </row>
    <row r="60" spans="1:10" ht="16.5" customHeight="1">
      <c r="A60" s="19" t="s">
        <v>214</v>
      </c>
      <c r="B60" s="9"/>
      <c r="C60" s="43" t="s">
        <v>132</v>
      </c>
      <c r="D60" s="111" t="s">
        <v>174</v>
      </c>
      <c r="E60" s="112"/>
      <c r="F60" s="27">
        <v>7046.58</v>
      </c>
      <c r="G60" s="77">
        <f t="shared" si="0"/>
        <v>6.99</v>
      </c>
      <c r="H60" s="15"/>
      <c r="I60" s="74">
        <v>7046578.22</v>
      </c>
      <c r="J60" s="57">
        <v>100861.0032</v>
      </c>
    </row>
    <row r="61" spans="1:10" ht="16.5" customHeight="1">
      <c r="A61" s="19" t="s">
        <v>205</v>
      </c>
      <c r="B61" s="9"/>
      <c r="C61" s="43" t="s">
        <v>116</v>
      </c>
      <c r="D61" s="111" t="s">
        <v>175</v>
      </c>
      <c r="E61" s="112"/>
      <c r="F61" s="27">
        <v>2288.58</v>
      </c>
      <c r="G61" s="63">
        <f t="shared" si="0"/>
        <v>2.27</v>
      </c>
      <c r="H61" s="15"/>
      <c r="I61" s="74">
        <v>2288580.58</v>
      </c>
      <c r="J61" s="57">
        <v>100861.0032</v>
      </c>
    </row>
    <row r="62" spans="1:10" ht="16.5" customHeight="1">
      <c r="A62" s="19" t="s">
        <v>206</v>
      </c>
      <c r="B62" s="9"/>
      <c r="C62" s="43" t="s">
        <v>142</v>
      </c>
      <c r="D62" s="111" t="s">
        <v>176</v>
      </c>
      <c r="E62" s="112"/>
      <c r="F62" s="27">
        <v>13010.1</v>
      </c>
      <c r="G62" s="77">
        <f t="shared" si="0"/>
        <v>12.9</v>
      </c>
      <c r="H62" s="15"/>
      <c r="I62" s="74">
        <v>13010098.639999999</v>
      </c>
      <c r="J62" s="57">
        <v>100861.0032</v>
      </c>
    </row>
    <row r="63" spans="1:10" ht="16.5" customHeight="1">
      <c r="A63" s="19" t="s">
        <v>207</v>
      </c>
      <c r="B63" s="9"/>
      <c r="C63" s="43" t="s">
        <v>126</v>
      </c>
      <c r="D63" s="111" t="s">
        <v>177</v>
      </c>
      <c r="E63" s="112"/>
      <c r="F63" s="27">
        <v>2735.28</v>
      </c>
      <c r="G63" s="63">
        <f t="shared" si="0"/>
        <v>2.71</v>
      </c>
      <c r="H63" s="15"/>
      <c r="I63" s="74">
        <v>2735284.23</v>
      </c>
      <c r="J63" s="57">
        <v>100861.0032</v>
      </c>
    </row>
    <row r="64" spans="1:10" ht="16.5" customHeight="1">
      <c r="A64" s="19" t="s">
        <v>208</v>
      </c>
      <c r="B64" s="9"/>
      <c r="C64" s="43" t="s">
        <v>117</v>
      </c>
      <c r="D64" s="111" t="s">
        <v>178</v>
      </c>
      <c r="E64" s="112"/>
      <c r="F64" s="27">
        <v>5929.28</v>
      </c>
      <c r="G64" s="77">
        <f t="shared" si="0"/>
        <v>5.88</v>
      </c>
      <c r="H64" s="15"/>
      <c r="I64" s="74">
        <v>5929276.199999999</v>
      </c>
      <c r="J64" s="57">
        <v>100861.0032</v>
      </c>
    </row>
    <row r="65" spans="1:10" ht="16.5" customHeight="1">
      <c r="A65" s="19" t="s">
        <v>209</v>
      </c>
      <c r="B65" s="9"/>
      <c r="C65" s="43" t="s">
        <v>118</v>
      </c>
      <c r="D65" s="111" t="s">
        <v>179</v>
      </c>
      <c r="E65" s="112"/>
      <c r="F65" s="27">
        <v>4069.76</v>
      </c>
      <c r="G65" s="63">
        <f t="shared" si="0"/>
        <v>4.04</v>
      </c>
      <c r="H65" s="15"/>
      <c r="I65" s="74">
        <v>4069761.93</v>
      </c>
      <c r="J65" s="57">
        <v>100861.0032</v>
      </c>
    </row>
    <row r="66" spans="1:10" ht="16.5" customHeight="1">
      <c r="A66" s="19" t="s">
        <v>210</v>
      </c>
      <c r="B66" s="9"/>
      <c r="C66" s="43" t="s">
        <v>120</v>
      </c>
      <c r="D66" s="111" t="s">
        <v>217</v>
      </c>
      <c r="E66" s="112"/>
      <c r="F66" s="27">
        <v>340.28</v>
      </c>
      <c r="G66" s="63">
        <f t="shared" si="0"/>
        <v>0.34</v>
      </c>
      <c r="H66" s="15"/>
      <c r="I66" s="74">
        <v>340278.8</v>
      </c>
      <c r="J66" s="57">
        <v>100861.0032</v>
      </c>
    </row>
    <row r="67" spans="1:13" s="25" customFormat="1" ht="16.5" customHeight="1">
      <c r="A67" s="38" t="s">
        <v>52</v>
      </c>
      <c r="B67" s="36"/>
      <c r="C67" s="44"/>
      <c r="D67" s="130" t="s">
        <v>54</v>
      </c>
      <c r="E67" s="131"/>
      <c r="F67" s="27">
        <v>0</v>
      </c>
      <c r="G67" s="58">
        <f>ROUND(F67*100/J67,2)</f>
        <v>0</v>
      </c>
      <c r="H67" s="15"/>
      <c r="I67" s="75"/>
      <c r="J67" s="57">
        <v>100861.0032</v>
      </c>
      <c r="M67" s="61"/>
    </row>
    <row r="68" spans="1:13" s="25" customFormat="1" ht="16.5" customHeight="1">
      <c r="A68" s="38" t="s">
        <v>55</v>
      </c>
      <c r="B68" s="36"/>
      <c r="C68" s="44"/>
      <c r="D68" s="130" t="s">
        <v>56</v>
      </c>
      <c r="E68" s="131"/>
      <c r="F68" s="27">
        <f>SUM(F69:F71)</f>
        <v>3047.1400000000003</v>
      </c>
      <c r="G68" s="58">
        <f>SUM(G69:G71)</f>
        <v>3.02</v>
      </c>
      <c r="H68" s="37" t="s">
        <v>32</v>
      </c>
      <c r="I68" s="75"/>
      <c r="J68" s="57">
        <v>100861.0032</v>
      </c>
      <c r="M68" s="61"/>
    </row>
    <row r="69" spans="1:10" ht="16.5" customHeight="1">
      <c r="A69" s="19" t="s">
        <v>211</v>
      </c>
      <c r="B69" s="9"/>
      <c r="C69" s="43" t="s">
        <v>143</v>
      </c>
      <c r="D69" s="111" t="s">
        <v>181</v>
      </c>
      <c r="E69" s="112"/>
      <c r="F69" s="27">
        <v>858.3</v>
      </c>
      <c r="G69" s="58">
        <f>ROUND(F69*100/J69,2)</f>
        <v>0.85</v>
      </c>
      <c r="H69" s="37"/>
      <c r="I69" s="74">
        <v>858301.74</v>
      </c>
      <c r="J69" s="57">
        <v>100861.0032</v>
      </c>
    </row>
    <row r="70" spans="1:10" ht="16.5" customHeight="1">
      <c r="A70" s="19" t="s">
        <v>212</v>
      </c>
      <c r="B70" s="9"/>
      <c r="C70" s="43" t="s">
        <v>134</v>
      </c>
      <c r="D70" s="111" t="s">
        <v>182</v>
      </c>
      <c r="E70" s="112"/>
      <c r="F70" s="27">
        <v>1270.79</v>
      </c>
      <c r="G70" s="58">
        <f>ROUND(F70*100/J70,2)</f>
        <v>1.26</v>
      </c>
      <c r="H70" s="37"/>
      <c r="I70" s="74">
        <v>1270785.6</v>
      </c>
      <c r="J70" s="57">
        <v>100861.0032</v>
      </c>
    </row>
    <row r="71" spans="1:10" ht="16.5" customHeight="1">
      <c r="A71" s="19" t="s">
        <v>213</v>
      </c>
      <c r="B71" s="9"/>
      <c r="C71" s="43" t="s">
        <v>184</v>
      </c>
      <c r="D71" s="111" t="s">
        <v>183</v>
      </c>
      <c r="E71" s="112"/>
      <c r="F71" s="27">
        <v>918.05</v>
      </c>
      <c r="G71" s="58">
        <f>ROUND(F71*100/J71,2)</f>
        <v>0.91</v>
      </c>
      <c r="H71" s="37"/>
      <c r="I71" s="74">
        <v>918046.91</v>
      </c>
      <c r="J71" s="57">
        <v>100861.0032</v>
      </c>
    </row>
    <row r="72" spans="1:13" ht="16.5" customHeight="1">
      <c r="A72" s="8" t="s">
        <v>57</v>
      </c>
      <c r="B72" s="9"/>
      <c r="C72" s="43"/>
      <c r="D72" s="111" t="s">
        <v>58</v>
      </c>
      <c r="E72" s="113"/>
      <c r="F72" s="31">
        <v>0</v>
      </c>
      <c r="G72" s="51">
        <f>F72*100/J72</f>
        <v>0</v>
      </c>
      <c r="H72" s="15"/>
      <c r="I72" s="74">
        <f>SUM(I41:I71)</f>
        <v>97970533.10000001</v>
      </c>
      <c r="J72" s="57">
        <v>100861.0032</v>
      </c>
      <c r="L72" s="25"/>
      <c r="M72" s="61"/>
    </row>
    <row r="73" spans="1:13" ht="16.5" customHeight="1">
      <c r="A73" s="119" t="s">
        <v>122</v>
      </c>
      <c r="B73" s="120"/>
      <c r="C73" s="121">
        <v>0</v>
      </c>
      <c r="D73" s="111" t="s">
        <v>59</v>
      </c>
      <c r="E73" s="113"/>
      <c r="F73" s="31">
        <f>F76+F77+F78+F79+F80+F83+F84+F85+F86</f>
        <v>705.45</v>
      </c>
      <c r="G73" s="51">
        <f>G80+G84</f>
        <v>0.7</v>
      </c>
      <c r="H73" s="37" t="s">
        <v>32</v>
      </c>
      <c r="J73" s="57">
        <v>100861.0032</v>
      </c>
      <c r="L73" s="25"/>
      <c r="M73" s="61"/>
    </row>
    <row r="74" spans="1:13" ht="16.5" customHeight="1">
      <c r="A74" s="8" t="s">
        <v>40</v>
      </c>
      <c r="B74" s="9"/>
      <c r="C74" s="43"/>
      <c r="D74" s="111"/>
      <c r="E74" s="113"/>
      <c r="F74" s="31"/>
      <c r="G74" s="51"/>
      <c r="H74" s="14"/>
      <c r="J74" s="57">
        <v>100861.0032</v>
      </c>
      <c r="L74" s="25"/>
      <c r="M74" s="61"/>
    </row>
    <row r="75" spans="1:12" ht="16.5" customHeight="1">
      <c r="A75" s="8" t="s">
        <v>41</v>
      </c>
      <c r="B75" s="9"/>
      <c r="C75" s="43"/>
      <c r="D75" s="111"/>
      <c r="E75" s="113"/>
      <c r="F75" s="31"/>
      <c r="G75" s="51"/>
      <c r="H75" s="14"/>
      <c r="J75" s="57">
        <v>100861.0032</v>
      </c>
      <c r="L75" s="25"/>
    </row>
    <row r="76" spans="1:10" ht="16.5" customHeight="1">
      <c r="A76" s="8" t="s">
        <v>42</v>
      </c>
      <c r="B76" s="9"/>
      <c r="C76" s="43"/>
      <c r="D76" s="111" t="s">
        <v>60</v>
      </c>
      <c r="E76" s="113"/>
      <c r="F76" s="31">
        <v>0</v>
      </c>
      <c r="G76" s="51">
        <f>F76*100/J76</f>
        <v>0</v>
      </c>
      <c r="H76" s="15"/>
      <c r="J76" s="57">
        <v>100861.0032</v>
      </c>
    </row>
    <row r="77" spans="1:10" ht="16.5" customHeight="1">
      <c r="A77" s="8" t="s">
        <v>43</v>
      </c>
      <c r="B77" s="9"/>
      <c r="C77" s="43"/>
      <c r="D77" s="111" t="s">
        <v>61</v>
      </c>
      <c r="E77" s="113"/>
      <c r="F77" s="31">
        <v>0</v>
      </c>
      <c r="G77" s="51">
        <f>F77*100/J77</f>
        <v>0</v>
      </c>
      <c r="H77" s="15"/>
      <c r="J77" s="57">
        <v>100861.0032</v>
      </c>
    </row>
    <row r="78" spans="1:10" ht="16.5" customHeight="1">
      <c r="A78" s="8" t="s">
        <v>47</v>
      </c>
      <c r="B78" s="9"/>
      <c r="C78" s="43"/>
      <c r="D78" s="111" t="s">
        <v>62</v>
      </c>
      <c r="E78" s="113"/>
      <c r="F78" s="31">
        <v>0</v>
      </c>
      <c r="G78" s="51">
        <f>F78*100/J78</f>
        <v>0</v>
      </c>
      <c r="H78" s="15"/>
      <c r="J78" s="57">
        <v>100861.0032</v>
      </c>
    </row>
    <row r="79" spans="1:10" ht="16.5" customHeight="1">
      <c r="A79" s="119" t="s">
        <v>48</v>
      </c>
      <c r="B79" s="120"/>
      <c r="C79" s="121"/>
      <c r="D79" s="111" t="s">
        <v>63</v>
      </c>
      <c r="E79" s="113"/>
      <c r="F79" s="31">
        <v>0</v>
      </c>
      <c r="G79" s="51">
        <f>F79*100/J79</f>
        <v>0</v>
      </c>
      <c r="H79" s="14" t="s">
        <v>32</v>
      </c>
      <c r="J79" s="57">
        <v>100861.0032</v>
      </c>
    </row>
    <row r="80" spans="1:10" ht="16.5" customHeight="1">
      <c r="A80" s="8" t="s">
        <v>50</v>
      </c>
      <c r="B80" s="9"/>
      <c r="C80" s="43"/>
      <c r="D80" s="111" t="s">
        <v>64</v>
      </c>
      <c r="E80" s="113"/>
      <c r="F80" s="31">
        <f>SUM(F82:F82)</f>
        <v>705.45</v>
      </c>
      <c r="G80" s="63">
        <f>SUM(G82:G82)</f>
        <v>0.7</v>
      </c>
      <c r="H80" s="15"/>
      <c r="J80" s="57">
        <v>100861.0032</v>
      </c>
    </row>
    <row r="81" spans="1:10" ht="16.5" customHeight="1">
      <c r="A81" s="8" t="s">
        <v>51</v>
      </c>
      <c r="B81" s="9"/>
      <c r="C81" s="43"/>
      <c r="D81" s="111"/>
      <c r="E81" s="113"/>
      <c r="F81" s="31"/>
      <c r="G81" s="51"/>
      <c r="H81" s="14"/>
      <c r="J81" s="57">
        <v>100861.0032</v>
      </c>
    </row>
    <row r="82" spans="1:10" ht="16.5" customHeight="1">
      <c r="A82" s="19" t="s">
        <v>138</v>
      </c>
      <c r="B82" s="9"/>
      <c r="C82" s="43" t="s">
        <v>123</v>
      </c>
      <c r="D82" s="111" t="s">
        <v>185</v>
      </c>
      <c r="E82" s="112"/>
      <c r="F82" s="27">
        <v>705.45</v>
      </c>
      <c r="G82" s="63">
        <f>ROUND(F82*100/J82,2)</f>
        <v>0.7</v>
      </c>
      <c r="H82" s="15"/>
      <c r="I82">
        <v>705452.55</v>
      </c>
      <c r="J82" s="57">
        <v>100861.0032</v>
      </c>
    </row>
    <row r="83" spans="1:10" ht="16.5" customHeight="1">
      <c r="A83" s="8" t="s">
        <v>52</v>
      </c>
      <c r="B83" s="9"/>
      <c r="C83" s="43"/>
      <c r="D83" s="111" t="s">
        <v>65</v>
      </c>
      <c r="E83" s="113"/>
      <c r="F83" s="31">
        <v>0</v>
      </c>
      <c r="G83" s="51">
        <f>F83*100/J83</f>
        <v>0</v>
      </c>
      <c r="H83" s="15"/>
      <c r="J83" s="57">
        <v>100861.0032</v>
      </c>
    </row>
    <row r="84" spans="1:10" ht="16.5" customHeight="1">
      <c r="A84" s="8" t="s">
        <v>55</v>
      </c>
      <c r="B84" s="9"/>
      <c r="C84" s="43"/>
      <c r="D84" s="111" t="s">
        <v>66</v>
      </c>
      <c r="E84" s="113"/>
      <c r="F84" s="31">
        <v>0</v>
      </c>
      <c r="G84" s="51">
        <f>F84*100/J84</f>
        <v>0</v>
      </c>
      <c r="H84" s="14" t="s">
        <v>32</v>
      </c>
      <c r="J84" s="57">
        <v>100861.0032</v>
      </c>
    </row>
    <row r="85" spans="1:10" ht="16.5" customHeight="1">
      <c r="A85" s="8" t="s">
        <v>67</v>
      </c>
      <c r="B85" s="9"/>
      <c r="C85" s="43"/>
      <c r="D85" s="111" t="s">
        <v>68</v>
      </c>
      <c r="E85" s="113"/>
      <c r="F85" s="31">
        <v>0</v>
      </c>
      <c r="G85" s="51">
        <f>F85*100/J85</f>
        <v>0</v>
      </c>
      <c r="H85" s="15"/>
      <c r="J85" s="57">
        <v>100861.0032</v>
      </c>
    </row>
    <row r="86" spans="1:10" ht="16.5" customHeight="1">
      <c r="A86" s="8" t="s">
        <v>57</v>
      </c>
      <c r="B86" s="9"/>
      <c r="C86" s="43"/>
      <c r="D86" s="111" t="s">
        <v>69</v>
      </c>
      <c r="E86" s="113"/>
      <c r="F86" s="31">
        <v>0</v>
      </c>
      <c r="G86" s="51">
        <f>F86*100/J86</f>
        <v>0</v>
      </c>
      <c r="H86" s="15"/>
      <c r="J86" s="57">
        <v>100861.0032</v>
      </c>
    </row>
    <row r="87" spans="1:10" ht="18" customHeight="1">
      <c r="A87" s="127" t="s">
        <v>23</v>
      </c>
      <c r="B87" s="128"/>
      <c r="C87" s="129"/>
      <c r="D87" s="111" t="s">
        <v>70</v>
      </c>
      <c r="E87" s="113"/>
      <c r="F87" s="24">
        <f>F89+F90+F91+F92+F94+F95+F96</f>
        <v>0</v>
      </c>
      <c r="G87" s="59">
        <f>G94+G96</f>
        <v>0</v>
      </c>
      <c r="H87" s="14" t="s">
        <v>32</v>
      </c>
      <c r="J87" s="57">
        <v>100861.0032</v>
      </c>
    </row>
    <row r="88" spans="1:10" ht="16.5" customHeight="1">
      <c r="A88" s="108" t="s">
        <v>1</v>
      </c>
      <c r="B88" s="109"/>
      <c r="C88" s="110">
        <v>0</v>
      </c>
      <c r="D88" s="111"/>
      <c r="E88" s="113"/>
      <c r="F88" s="31"/>
      <c r="G88" s="51"/>
      <c r="H88" s="14"/>
      <c r="J88" s="57">
        <v>100861.0032</v>
      </c>
    </row>
    <row r="89" spans="1:10" ht="16.5" customHeight="1">
      <c r="A89" s="8" t="s">
        <v>42</v>
      </c>
      <c r="B89" s="9"/>
      <c r="C89" s="43"/>
      <c r="D89" s="111" t="s">
        <v>71</v>
      </c>
      <c r="E89" s="113"/>
      <c r="F89" s="31">
        <v>0</v>
      </c>
      <c r="G89" s="51">
        <f>F89*100/J89</f>
        <v>0</v>
      </c>
      <c r="H89" s="15"/>
      <c r="J89" s="57">
        <v>100861.0032</v>
      </c>
    </row>
    <row r="90" spans="1:10" ht="16.5" customHeight="1">
      <c r="A90" s="8" t="s">
        <v>43</v>
      </c>
      <c r="B90" s="9"/>
      <c r="C90" s="43"/>
      <c r="D90" s="111" t="s">
        <v>72</v>
      </c>
      <c r="E90" s="113"/>
      <c r="F90" s="32">
        <v>0</v>
      </c>
      <c r="G90" s="51">
        <f>F90*100/J90</f>
        <v>0</v>
      </c>
      <c r="H90" s="15"/>
      <c r="J90" s="57">
        <v>100861.0032</v>
      </c>
    </row>
    <row r="91" spans="1:10" ht="16.5" customHeight="1">
      <c r="A91" s="8" t="s">
        <v>47</v>
      </c>
      <c r="B91" s="9"/>
      <c r="C91" s="43"/>
      <c r="D91" s="111" t="s">
        <v>73</v>
      </c>
      <c r="E91" s="113"/>
      <c r="F91" s="32">
        <v>0</v>
      </c>
      <c r="G91" s="51">
        <f>F91*100/J91</f>
        <v>0</v>
      </c>
      <c r="H91" s="15"/>
      <c r="J91" s="57">
        <v>100861.0032</v>
      </c>
    </row>
    <row r="92" spans="1:10" ht="16.5" customHeight="1">
      <c r="A92" s="119" t="s">
        <v>48</v>
      </c>
      <c r="B92" s="120"/>
      <c r="C92" s="121"/>
      <c r="D92" s="111" t="s">
        <v>74</v>
      </c>
      <c r="E92" s="113"/>
      <c r="F92" s="32">
        <v>0</v>
      </c>
      <c r="G92" s="51">
        <f>F92*100/J92</f>
        <v>0</v>
      </c>
      <c r="H92" s="15" t="s">
        <v>32</v>
      </c>
      <c r="J92" s="57">
        <v>100861.0032</v>
      </c>
    </row>
    <row r="93" spans="1:10" ht="16.5" customHeight="1">
      <c r="A93" s="8" t="s">
        <v>50</v>
      </c>
      <c r="B93" s="9"/>
      <c r="C93" s="43"/>
      <c r="D93" s="111"/>
      <c r="E93" s="113"/>
      <c r="F93" s="32"/>
      <c r="G93" s="51"/>
      <c r="H93" s="15"/>
      <c r="J93" s="57">
        <v>100861.0032</v>
      </c>
    </row>
    <row r="94" spans="1:10" ht="16.5" customHeight="1">
      <c r="A94" s="8" t="s">
        <v>51</v>
      </c>
      <c r="B94" s="9"/>
      <c r="C94" s="43"/>
      <c r="D94" s="111" t="s">
        <v>75</v>
      </c>
      <c r="E94" s="113"/>
      <c r="F94" s="27">
        <v>0</v>
      </c>
      <c r="G94" s="58">
        <f>ROUND(F94*100/J94,2)</f>
        <v>0</v>
      </c>
      <c r="H94" s="15"/>
      <c r="J94" s="57">
        <v>100861.0032</v>
      </c>
    </row>
    <row r="95" spans="1:10" ht="16.5" customHeight="1">
      <c r="A95" s="8" t="s">
        <v>52</v>
      </c>
      <c r="B95" s="9"/>
      <c r="C95" s="43"/>
      <c r="D95" s="111" t="s">
        <v>76</v>
      </c>
      <c r="E95" s="113"/>
      <c r="F95" s="31">
        <v>0</v>
      </c>
      <c r="G95" s="58">
        <f>ROUND(F95*100/J95,2)</f>
        <v>0</v>
      </c>
      <c r="H95" s="15"/>
      <c r="J95" s="57">
        <v>100861.0032</v>
      </c>
    </row>
    <row r="96" spans="1:13" ht="16.5" customHeight="1">
      <c r="A96" s="8" t="s">
        <v>55</v>
      </c>
      <c r="B96" s="9"/>
      <c r="C96" s="43"/>
      <c r="D96" s="111" t="s">
        <v>77</v>
      </c>
      <c r="E96" s="113"/>
      <c r="F96" s="31">
        <v>0</v>
      </c>
      <c r="G96" s="58">
        <f>ROUND(F96*100/J96,2)</f>
        <v>0</v>
      </c>
      <c r="H96" s="15" t="s">
        <v>32</v>
      </c>
      <c r="J96" s="57">
        <v>100861.0032</v>
      </c>
      <c r="M96" s="61"/>
    </row>
    <row r="97" spans="1:13" ht="16.5" customHeight="1">
      <c r="A97" s="8" t="s">
        <v>67</v>
      </c>
      <c r="B97" s="9"/>
      <c r="C97" s="43"/>
      <c r="D97" s="111" t="s">
        <v>78</v>
      </c>
      <c r="E97" s="113"/>
      <c r="F97" s="32">
        <v>0</v>
      </c>
      <c r="G97" s="58">
        <f>ROUND(F97*100/J97,2)</f>
        <v>0</v>
      </c>
      <c r="H97" s="15"/>
      <c r="J97" s="57">
        <v>100861.0032</v>
      </c>
      <c r="M97" s="61"/>
    </row>
    <row r="98" spans="1:13" ht="16.5" customHeight="1">
      <c r="A98" s="8" t="s">
        <v>57</v>
      </c>
      <c r="B98" s="9"/>
      <c r="C98" s="43"/>
      <c r="D98" s="111" t="s">
        <v>79</v>
      </c>
      <c r="E98" s="113"/>
      <c r="F98" s="32">
        <v>0</v>
      </c>
      <c r="G98" s="58">
        <f>ROUND(F98*100/J98,2)</f>
        <v>0</v>
      </c>
      <c r="H98" s="15"/>
      <c r="J98" s="57">
        <v>100861.0032</v>
      </c>
      <c r="M98" s="61"/>
    </row>
    <row r="99" spans="1:13" ht="16.5" customHeight="1">
      <c r="A99" s="8" t="s">
        <v>8</v>
      </c>
      <c r="B99" s="9"/>
      <c r="C99" s="43"/>
      <c r="D99" s="111" t="s">
        <v>80</v>
      </c>
      <c r="E99" s="113"/>
      <c r="F99" s="32">
        <v>0</v>
      </c>
      <c r="G99" s="51">
        <f>F99*100/J99</f>
        <v>0</v>
      </c>
      <c r="H99" s="15" t="s">
        <v>32</v>
      </c>
      <c r="J99" s="57">
        <v>100861.0032</v>
      </c>
      <c r="M99" s="61"/>
    </row>
    <row r="100" spans="1:13" ht="16.5" customHeight="1">
      <c r="A100" s="8" t="s">
        <v>24</v>
      </c>
      <c r="B100" s="9"/>
      <c r="C100" s="43"/>
      <c r="D100" s="111" t="s">
        <v>81</v>
      </c>
      <c r="E100" s="113"/>
      <c r="F100" s="32">
        <v>0</v>
      </c>
      <c r="G100" s="51">
        <f>F100*100/J100</f>
        <v>0</v>
      </c>
      <c r="H100" s="15" t="s">
        <v>32</v>
      </c>
      <c r="J100" s="57">
        <v>100861.0032</v>
      </c>
      <c r="M100" s="61"/>
    </row>
    <row r="101" spans="1:13" ht="16.5" customHeight="1">
      <c r="A101" s="8" t="s">
        <v>82</v>
      </c>
      <c r="B101" s="9"/>
      <c r="C101" s="43"/>
      <c r="D101" s="111"/>
      <c r="E101" s="113"/>
      <c r="F101" s="32"/>
      <c r="G101" s="51"/>
      <c r="H101" s="15"/>
      <c r="J101" s="57">
        <v>100861.0032</v>
      </c>
      <c r="M101" s="61"/>
    </row>
    <row r="102" spans="1:13" ht="16.5" customHeight="1">
      <c r="A102" s="8" t="s">
        <v>14</v>
      </c>
      <c r="B102" s="9"/>
      <c r="C102" s="43"/>
      <c r="D102" s="111" t="s">
        <v>83</v>
      </c>
      <c r="E102" s="113"/>
      <c r="F102" s="32">
        <v>0</v>
      </c>
      <c r="G102" s="51">
        <f aca="true" t="shared" si="1" ref="G102:G111">F102*100/J102</f>
        <v>0</v>
      </c>
      <c r="H102" s="15"/>
      <c r="J102" s="57">
        <v>100861.0032</v>
      </c>
      <c r="M102" s="61"/>
    </row>
    <row r="103" spans="1:10" ht="16.5" customHeight="1">
      <c r="A103" s="8" t="s">
        <v>15</v>
      </c>
      <c r="B103" s="9"/>
      <c r="C103" s="43"/>
      <c r="D103" s="111" t="s">
        <v>84</v>
      </c>
      <c r="E103" s="113"/>
      <c r="F103" s="32">
        <v>0</v>
      </c>
      <c r="G103" s="51">
        <f t="shared" si="1"/>
        <v>0</v>
      </c>
      <c r="H103" s="15"/>
      <c r="J103" s="57">
        <v>100861.0032</v>
      </c>
    </row>
    <row r="104" spans="1:10" ht="16.5" customHeight="1">
      <c r="A104" s="8" t="s">
        <v>85</v>
      </c>
      <c r="B104" s="9"/>
      <c r="C104" s="43"/>
      <c r="D104" s="111" t="s">
        <v>86</v>
      </c>
      <c r="E104" s="113"/>
      <c r="F104" s="32">
        <v>0</v>
      </c>
      <c r="G104" s="51">
        <f t="shared" si="1"/>
        <v>0</v>
      </c>
      <c r="H104" s="15"/>
      <c r="J104" s="57">
        <v>100861.0032</v>
      </c>
    </row>
    <row r="105" spans="1:10" ht="16.5" customHeight="1">
      <c r="A105" s="8" t="s">
        <v>25</v>
      </c>
      <c r="B105" s="9"/>
      <c r="C105" s="43"/>
      <c r="D105" s="111" t="s">
        <v>87</v>
      </c>
      <c r="E105" s="113"/>
      <c r="F105" s="32">
        <v>0</v>
      </c>
      <c r="G105" s="51">
        <f t="shared" si="1"/>
        <v>0</v>
      </c>
      <c r="H105" s="15"/>
      <c r="J105" s="57">
        <v>100861.0032</v>
      </c>
    </row>
    <row r="106" spans="1:10" ht="16.5" customHeight="1">
      <c r="A106" s="8" t="s">
        <v>89</v>
      </c>
      <c r="B106" s="9"/>
      <c r="C106" s="43"/>
      <c r="D106" s="111" t="s">
        <v>88</v>
      </c>
      <c r="E106" s="113"/>
      <c r="F106" s="32">
        <v>0</v>
      </c>
      <c r="G106" s="51">
        <f t="shared" si="1"/>
        <v>0</v>
      </c>
      <c r="H106" s="15"/>
      <c r="J106" s="57">
        <v>100861.0032</v>
      </c>
    </row>
    <row r="107" spans="1:10" ht="16.5" customHeight="1">
      <c r="A107" s="8" t="s">
        <v>90</v>
      </c>
      <c r="B107" s="9"/>
      <c r="C107" s="43"/>
      <c r="D107" s="111" t="s">
        <v>91</v>
      </c>
      <c r="E107" s="113"/>
      <c r="F107" s="32">
        <v>0</v>
      </c>
      <c r="G107" s="51">
        <f t="shared" si="1"/>
        <v>0</v>
      </c>
      <c r="H107" s="15" t="s">
        <v>32</v>
      </c>
      <c r="J107" s="57">
        <v>100861.0032</v>
      </c>
    </row>
    <row r="108" spans="1:10" ht="16.5" customHeight="1">
      <c r="A108" s="8" t="s">
        <v>92</v>
      </c>
      <c r="B108" s="9"/>
      <c r="C108" s="43"/>
      <c r="D108" s="111" t="s">
        <v>93</v>
      </c>
      <c r="E108" s="113"/>
      <c r="F108" s="32">
        <v>0</v>
      </c>
      <c r="G108" s="51">
        <f t="shared" si="1"/>
        <v>0</v>
      </c>
      <c r="H108" s="15" t="s">
        <v>32</v>
      </c>
      <c r="J108" s="57">
        <v>100861.0032</v>
      </c>
    </row>
    <row r="109" spans="1:10" ht="16.5" customHeight="1">
      <c r="A109" s="8" t="s">
        <v>94</v>
      </c>
      <c r="B109" s="9"/>
      <c r="C109" s="43"/>
      <c r="D109" s="111" t="s">
        <v>95</v>
      </c>
      <c r="E109" s="113"/>
      <c r="F109" s="32">
        <v>0</v>
      </c>
      <c r="G109" s="51">
        <f t="shared" si="1"/>
        <v>0</v>
      </c>
      <c r="H109" s="15" t="s">
        <v>32</v>
      </c>
      <c r="J109" s="57">
        <v>100861.0032</v>
      </c>
    </row>
    <row r="110" spans="1:10" ht="16.5" customHeight="1">
      <c r="A110" s="8" t="s">
        <v>96</v>
      </c>
      <c r="B110" s="9"/>
      <c r="C110" s="43"/>
      <c r="D110" s="111" t="s">
        <v>97</v>
      </c>
      <c r="E110" s="113"/>
      <c r="F110" s="32">
        <v>0</v>
      </c>
      <c r="G110" s="51">
        <f t="shared" si="1"/>
        <v>0</v>
      </c>
      <c r="H110" s="15" t="s">
        <v>32</v>
      </c>
      <c r="J110" s="57">
        <v>100861.0032</v>
      </c>
    </row>
    <row r="111" spans="1:10" ht="16.5" customHeight="1">
      <c r="A111" s="8" t="s">
        <v>98</v>
      </c>
      <c r="B111" s="9"/>
      <c r="C111" s="43"/>
      <c r="D111" s="111" t="s">
        <v>99</v>
      </c>
      <c r="E111" s="113"/>
      <c r="F111" s="32">
        <v>0</v>
      </c>
      <c r="G111" s="51">
        <f t="shared" si="1"/>
        <v>0</v>
      </c>
      <c r="H111" s="15" t="s">
        <v>32</v>
      </c>
      <c r="J111" s="57">
        <v>100861.0032</v>
      </c>
    </row>
    <row r="112" spans="1:10" ht="16.5" customHeight="1">
      <c r="A112" s="127" t="s">
        <v>2</v>
      </c>
      <c r="B112" s="128"/>
      <c r="C112" s="129"/>
      <c r="D112" s="113" t="s">
        <v>100</v>
      </c>
      <c r="E112" s="113"/>
      <c r="F112" s="24">
        <f>F114+F116+F117+F119</f>
        <v>1005.87</v>
      </c>
      <c r="G112" s="55">
        <f>G114+G116+G117+G119</f>
        <v>0.9972833583713551</v>
      </c>
      <c r="H112" s="14" t="s">
        <v>32</v>
      </c>
      <c r="J112" s="57">
        <v>100861.0032</v>
      </c>
    </row>
    <row r="113" spans="1:10" ht="16.5" customHeight="1">
      <c r="A113" s="108" t="s">
        <v>1</v>
      </c>
      <c r="B113" s="109"/>
      <c r="C113" s="110">
        <v>0</v>
      </c>
      <c r="D113" s="111"/>
      <c r="E113" s="113"/>
      <c r="F113" s="31"/>
      <c r="G113" s="51"/>
      <c r="H113" s="14"/>
      <c r="J113" s="57">
        <v>100861.0032</v>
      </c>
    </row>
    <row r="114" spans="1:10" ht="16.5" customHeight="1">
      <c r="A114" s="119" t="s">
        <v>9</v>
      </c>
      <c r="B114" s="120"/>
      <c r="C114" s="121"/>
      <c r="D114" s="111" t="s">
        <v>101</v>
      </c>
      <c r="E114" s="113"/>
      <c r="F114" s="39">
        <v>1005.87</v>
      </c>
      <c r="G114" s="51">
        <f>F114*100/J114</f>
        <v>0.9972833583713551</v>
      </c>
      <c r="H114" s="14" t="s">
        <v>32</v>
      </c>
      <c r="I114" s="74">
        <v>1005868.46</v>
      </c>
      <c r="J114" s="57">
        <v>100861.0032</v>
      </c>
    </row>
    <row r="115" spans="1:10" ht="16.5" customHeight="1">
      <c r="A115" s="19" t="s">
        <v>219</v>
      </c>
      <c r="B115" s="9"/>
      <c r="C115" s="43"/>
      <c r="D115" s="111" t="s">
        <v>220</v>
      </c>
      <c r="E115" s="113"/>
      <c r="F115" s="39">
        <v>1005.87</v>
      </c>
      <c r="G115" s="51">
        <f>F115*100/J115</f>
        <v>0.9972833583713551</v>
      </c>
      <c r="H115" s="14"/>
      <c r="J115" s="57">
        <v>100861.0032</v>
      </c>
    </row>
    <row r="116" spans="1:10" ht="16.5" customHeight="1">
      <c r="A116" s="119" t="s">
        <v>10</v>
      </c>
      <c r="B116" s="120"/>
      <c r="C116" s="121"/>
      <c r="D116" s="111" t="s">
        <v>102</v>
      </c>
      <c r="E116" s="113"/>
      <c r="F116" s="31">
        <v>0</v>
      </c>
      <c r="G116" s="51">
        <f>F116*100/J116</f>
        <v>0</v>
      </c>
      <c r="H116" s="14" t="s">
        <v>32</v>
      </c>
      <c r="J116" s="57">
        <v>100861.0032</v>
      </c>
    </row>
    <row r="117" spans="1:10" ht="18" customHeight="1">
      <c r="A117" s="119" t="s">
        <v>11</v>
      </c>
      <c r="B117" s="120"/>
      <c r="C117" s="121"/>
      <c r="D117" s="111" t="s">
        <v>103</v>
      </c>
      <c r="E117" s="113"/>
      <c r="F117" s="31">
        <v>0</v>
      </c>
      <c r="G117" s="51">
        <f>F117*100/J117</f>
        <v>0</v>
      </c>
      <c r="H117" s="14" t="s">
        <v>32</v>
      </c>
      <c r="J117" s="57">
        <v>100861.0032</v>
      </c>
    </row>
    <row r="118" spans="1:10" ht="16.5" customHeight="1">
      <c r="A118" s="119" t="s">
        <v>12</v>
      </c>
      <c r="B118" s="120"/>
      <c r="C118" s="121">
        <v>0</v>
      </c>
      <c r="D118" s="111"/>
      <c r="E118" s="113"/>
      <c r="F118" s="31"/>
      <c r="G118" s="58"/>
      <c r="H118" s="14"/>
      <c r="J118" s="57">
        <v>100861.0032</v>
      </c>
    </row>
    <row r="119" spans="1:10" ht="16.5" customHeight="1">
      <c r="A119" s="119" t="s">
        <v>13</v>
      </c>
      <c r="B119" s="120"/>
      <c r="C119" s="121">
        <v>0</v>
      </c>
      <c r="D119" s="111" t="s">
        <v>104</v>
      </c>
      <c r="E119" s="113">
        <v>0</v>
      </c>
      <c r="F119" s="39">
        <v>0</v>
      </c>
      <c r="G119" s="58">
        <f>ROUND(F119*100/J119,2)</f>
        <v>0</v>
      </c>
      <c r="H119" s="14" t="s">
        <v>32</v>
      </c>
      <c r="J119" s="57">
        <v>100861.0032</v>
      </c>
    </row>
    <row r="120" spans="1:10" ht="16.5" customHeight="1">
      <c r="A120" s="10" t="s">
        <v>106</v>
      </c>
      <c r="B120" s="11"/>
      <c r="C120" s="45"/>
      <c r="D120" s="111" t="s">
        <v>105</v>
      </c>
      <c r="E120" s="113"/>
      <c r="F120" s="24">
        <f>F20+F26+F30+F87+F100+F106+F107+F108+F109+F111+F112</f>
        <v>100860.99999999999</v>
      </c>
      <c r="G120" s="53" t="s">
        <v>32</v>
      </c>
      <c r="H120" s="14" t="s">
        <v>32</v>
      </c>
      <c r="J120" s="57">
        <v>100861.0032</v>
      </c>
    </row>
    <row r="121" spans="1:10" ht="16.5" customHeight="1">
      <c r="A121" s="12" t="s">
        <v>107</v>
      </c>
      <c r="B121" s="16"/>
      <c r="C121" s="46"/>
      <c r="D121" s="132"/>
      <c r="E121" s="133"/>
      <c r="F121" s="33"/>
      <c r="G121" s="54"/>
      <c r="H121" s="17"/>
      <c r="J121" s="57">
        <v>100861.0032</v>
      </c>
    </row>
    <row r="122" spans="1:5" ht="12.75">
      <c r="A122" t="s">
        <v>3</v>
      </c>
      <c r="D122" s="113"/>
      <c r="E122" s="113"/>
    </row>
    <row r="123" spans="4:10" ht="12.75">
      <c r="D123" s="18"/>
      <c r="E123" s="18"/>
      <c r="J123">
        <f>100861003.2/1000</f>
        <v>100861.0032</v>
      </c>
    </row>
    <row r="124" spans="4:5" ht="12.75">
      <c r="D124" s="18"/>
      <c r="E124" s="18"/>
    </row>
    <row r="125" spans="1:8" ht="12.75">
      <c r="A125" s="20" t="s">
        <v>113</v>
      </c>
      <c r="B125" s="20"/>
      <c r="C125" s="56" t="s">
        <v>109</v>
      </c>
      <c r="D125" s="25"/>
      <c r="E125" s="3" t="s">
        <v>186</v>
      </c>
      <c r="F125" s="3"/>
      <c r="G125"/>
      <c r="H125"/>
    </row>
    <row r="126" spans="3:6" ht="12.75">
      <c r="C126" s="21" t="s">
        <v>110</v>
      </c>
      <c r="D126" s="3"/>
      <c r="F126" s="35"/>
    </row>
    <row r="127" spans="3:6" ht="12.75">
      <c r="C127" s="3"/>
      <c r="D127" s="3"/>
      <c r="F127" s="35"/>
    </row>
    <row r="128" spans="1:6" ht="12.75">
      <c r="A128" s="139" t="s">
        <v>111</v>
      </c>
      <c r="B128" s="139"/>
      <c r="C128" s="41" t="s">
        <v>109</v>
      </c>
      <c r="D128" s="3"/>
      <c r="E128" s="3" t="s">
        <v>4</v>
      </c>
      <c r="F128" s="35"/>
    </row>
    <row r="129" spans="1:6" ht="12.75">
      <c r="A129" s="4"/>
      <c r="B129" s="20"/>
      <c r="C129" s="21" t="s">
        <v>110</v>
      </c>
      <c r="D129" s="3"/>
      <c r="F129" s="35"/>
    </row>
    <row r="130" ht="12.75">
      <c r="A130" s="3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26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</sheetData>
  <mergeCells count="147">
    <mergeCell ref="D106:E106"/>
    <mergeCell ref="D102:E102"/>
    <mergeCell ref="D99:E99"/>
    <mergeCell ref="A2:F2"/>
    <mergeCell ref="A4:F4"/>
    <mergeCell ref="D66:E66"/>
    <mergeCell ref="D98:E98"/>
    <mergeCell ref="D94:E94"/>
    <mergeCell ref="D77:E77"/>
    <mergeCell ref="D85:E85"/>
    <mergeCell ref="D103:E103"/>
    <mergeCell ref="D104:E104"/>
    <mergeCell ref="D105:E105"/>
    <mergeCell ref="D100:E100"/>
    <mergeCell ref="D101:E101"/>
    <mergeCell ref="A128:B128"/>
    <mergeCell ref="D111:E111"/>
    <mergeCell ref="D107:E107"/>
    <mergeCell ref="D108:E108"/>
    <mergeCell ref="D109:E109"/>
    <mergeCell ref="D110:E110"/>
    <mergeCell ref="D114:E114"/>
    <mergeCell ref="D119:E119"/>
    <mergeCell ref="D117:E117"/>
    <mergeCell ref="D120:E120"/>
    <mergeCell ref="D46:E46"/>
    <mergeCell ref="D47:E47"/>
    <mergeCell ref="D49:E49"/>
    <mergeCell ref="D50:E50"/>
    <mergeCell ref="D48:E48"/>
    <mergeCell ref="D97:E97"/>
    <mergeCell ref="D86:E86"/>
    <mergeCell ref="D79:E79"/>
    <mergeCell ref="D80:E80"/>
    <mergeCell ref="D84:E84"/>
    <mergeCell ref="D81:E81"/>
    <mergeCell ref="D92:E92"/>
    <mergeCell ref="D93:E93"/>
    <mergeCell ref="D89:E89"/>
    <mergeCell ref="D83:E83"/>
    <mergeCell ref="A31:C31"/>
    <mergeCell ref="D37:E37"/>
    <mergeCell ref="D39:E39"/>
    <mergeCell ref="D34:E34"/>
    <mergeCell ref="D35:E35"/>
    <mergeCell ref="D36:E36"/>
    <mergeCell ref="A32:C32"/>
    <mergeCell ref="D33:E33"/>
    <mergeCell ref="D38:E38"/>
    <mergeCell ref="D31:E31"/>
    <mergeCell ref="D45:E45"/>
    <mergeCell ref="D23:E23"/>
    <mergeCell ref="D26:E26"/>
    <mergeCell ref="D27:E27"/>
    <mergeCell ref="D28:E28"/>
    <mergeCell ref="D40:E40"/>
    <mergeCell ref="D42:E42"/>
    <mergeCell ref="D43:E43"/>
    <mergeCell ref="D44:E44"/>
    <mergeCell ref="A26:C26"/>
    <mergeCell ref="D72:E72"/>
    <mergeCell ref="D96:E96"/>
    <mergeCell ref="D88:E88"/>
    <mergeCell ref="A73:C73"/>
    <mergeCell ref="A79:C79"/>
    <mergeCell ref="D75:E75"/>
    <mergeCell ref="D76:E76"/>
    <mergeCell ref="D29:E29"/>
    <mergeCell ref="D68:E68"/>
    <mergeCell ref="D113:E113"/>
    <mergeCell ref="D112:E112"/>
    <mergeCell ref="D95:E95"/>
    <mergeCell ref="A1:F1"/>
    <mergeCell ref="A3:F3"/>
    <mergeCell ref="A5:F5"/>
    <mergeCell ref="A8:F8"/>
    <mergeCell ref="D17:E17"/>
    <mergeCell ref="A22:C22"/>
    <mergeCell ref="D22:E22"/>
    <mergeCell ref="A117:C117"/>
    <mergeCell ref="A114:C114"/>
    <mergeCell ref="A116:C116"/>
    <mergeCell ref="D122:E122"/>
    <mergeCell ref="A119:C119"/>
    <mergeCell ref="A118:C118"/>
    <mergeCell ref="D118:E118"/>
    <mergeCell ref="D121:E121"/>
    <mergeCell ref="D116:E116"/>
    <mergeCell ref="D115:E115"/>
    <mergeCell ref="A113:C113"/>
    <mergeCell ref="A13:F13"/>
    <mergeCell ref="A38:C38"/>
    <mergeCell ref="A87:C87"/>
    <mergeCell ref="D20:E20"/>
    <mergeCell ref="D19:E19"/>
    <mergeCell ref="D30:E30"/>
    <mergeCell ref="D32:E32"/>
    <mergeCell ref="D87:E87"/>
    <mergeCell ref="D67:E67"/>
    <mergeCell ref="A10:F10"/>
    <mergeCell ref="A11:F11"/>
    <mergeCell ref="A112:C112"/>
    <mergeCell ref="D90:E90"/>
    <mergeCell ref="D91:E91"/>
    <mergeCell ref="A92:C92"/>
    <mergeCell ref="A88:C88"/>
    <mergeCell ref="A27:C27"/>
    <mergeCell ref="A28:C28"/>
    <mergeCell ref="A29:C29"/>
    <mergeCell ref="A21:C21"/>
    <mergeCell ref="D21:E21"/>
    <mergeCell ref="A17:C17"/>
    <mergeCell ref="D25:E25"/>
    <mergeCell ref="A19:C19"/>
    <mergeCell ref="D24:E24"/>
    <mergeCell ref="A6:F6"/>
    <mergeCell ref="A7:F7"/>
    <mergeCell ref="A12:F12"/>
    <mergeCell ref="D41:E41"/>
    <mergeCell ref="A9:F9"/>
    <mergeCell ref="A14:F14"/>
    <mergeCell ref="A18:C18"/>
    <mergeCell ref="A25:C25"/>
    <mergeCell ref="A20:C20"/>
    <mergeCell ref="D18:E18"/>
    <mergeCell ref="D51:E51"/>
    <mergeCell ref="D52:E52"/>
    <mergeCell ref="D53:E53"/>
    <mergeCell ref="D54:E54"/>
    <mergeCell ref="D62:E62"/>
    <mergeCell ref="D55:E55"/>
    <mergeCell ref="D56:E56"/>
    <mergeCell ref="D58:E58"/>
    <mergeCell ref="D57:E57"/>
    <mergeCell ref="D59:E59"/>
    <mergeCell ref="D60:E60"/>
    <mergeCell ref="D61:E61"/>
    <mergeCell ref="D71:E71"/>
    <mergeCell ref="D82:E82"/>
    <mergeCell ref="D78:E78"/>
    <mergeCell ref="D74:E74"/>
    <mergeCell ref="D73:E73"/>
    <mergeCell ref="D69:E69"/>
    <mergeCell ref="D70:E70"/>
    <mergeCell ref="D63:E63"/>
    <mergeCell ref="D64:E64"/>
    <mergeCell ref="D65:E65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zoomScale="85" zoomScaleNormal="85" workbookViewId="0" topLeftCell="A1">
      <selection activeCell="A8" sqref="A8:F8"/>
    </sheetView>
  </sheetViews>
  <sheetFormatPr defaultColWidth="9.00390625" defaultRowHeight="12.75"/>
  <cols>
    <col min="1" max="1" width="56.00390625" style="25" customWidth="1"/>
    <col min="2" max="2" width="1.25" style="25" hidden="1" customWidth="1"/>
    <col min="3" max="3" width="31.75390625" style="25" customWidth="1"/>
    <col min="4" max="4" width="12.00390625" style="25" customWidth="1"/>
    <col min="5" max="5" width="1.625" style="25" customWidth="1"/>
    <col min="6" max="6" width="14.625" style="70" customWidth="1"/>
    <col min="7" max="7" width="12.00390625" style="62" customWidth="1"/>
    <col min="8" max="8" width="16.375" style="64" customWidth="1"/>
    <col min="9" max="9" width="12.75390625" style="25" bestFit="1" customWidth="1"/>
    <col min="10" max="10" width="15.875" style="26" customWidth="1"/>
    <col min="11" max="12" width="9.125" style="26" customWidth="1"/>
    <col min="13" max="16384" width="9.125" style="25" customWidth="1"/>
  </cols>
  <sheetData>
    <row r="1" spans="1:6" ht="25.5" customHeight="1">
      <c r="A1" s="148" t="s">
        <v>28</v>
      </c>
      <c r="B1" s="148"/>
      <c r="C1" s="148"/>
      <c r="D1" s="148"/>
      <c r="E1" s="148"/>
      <c r="F1" s="148"/>
    </row>
    <row r="2" spans="1:6" ht="15.75">
      <c r="A2" s="135" t="s">
        <v>152</v>
      </c>
      <c r="B2" s="135"/>
      <c r="C2" s="135"/>
      <c r="D2" s="135"/>
      <c r="E2" s="135"/>
      <c r="F2" s="135"/>
    </row>
    <row r="3" spans="1:6" ht="15.75" customHeight="1">
      <c r="A3" s="135" t="s">
        <v>153</v>
      </c>
      <c r="B3" s="135"/>
      <c r="C3" s="135"/>
      <c r="D3" s="135"/>
      <c r="E3" s="135"/>
      <c r="F3" s="135"/>
    </row>
    <row r="4" spans="1:6" ht="12.75">
      <c r="A4" s="114" t="s">
        <v>154</v>
      </c>
      <c r="B4" s="114"/>
      <c r="C4" s="114"/>
      <c r="D4" s="114"/>
      <c r="E4" s="114"/>
      <c r="F4" s="114"/>
    </row>
    <row r="5" spans="1:6" ht="15.75">
      <c r="A5" s="135" t="s">
        <v>221</v>
      </c>
      <c r="B5" s="136"/>
      <c r="C5" s="136"/>
      <c r="D5" s="136"/>
      <c r="E5" s="136"/>
      <c r="F5" s="136"/>
    </row>
    <row r="6" spans="1:6" ht="12.75">
      <c r="A6" s="114" t="s">
        <v>145</v>
      </c>
      <c r="B6" s="114"/>
      <c r="C6" s="114"/>
      <c r="D6" s="114"/>
      <c r="E6" s="114"/>
      <c r="F6" s="114"/>
    </row>
    <row r="7" spans="1:6" ht="12.75">
      <c r="A7" s="114" t="s">
        <v>146</v>
      </c>
      <c r="B7" s="114"/>
      <c r="C7" s="114"/>
      <c r="D7" s="114"/>
      <c r="E7" s="114"/>
      <c r="F7" s="114"/>
    </row>
    <row r="8" spans="1:6" ht="18" customHeight="1">
      <c r="A8" s="135" t="s">
        <v>215</v>
      </c>
      <c r="B8" s="135"/>
      <c r="C8" s="135"/>
      <c r="D8" s="135"/>
      <c r="E8" s="135"/>
      <c r="F8" s="135"/>
    </row>
    <row r="9" spans="1:6" ht="12" customHeight="1">
      <c r="A9" s="114" t="s">
        <v>0</v>
      </c>
      <c r="B9" s="114"/>
      <c r="C9" s="114"/>
      <c r="D9" s="114"/>
      <c r="E9" s="114"/>
      <c r="F9" s="114"/>
    </row>
    <row r="10" spans="1:6" ht="18" customHeight="1">
      <c r="A10" s="135" t="s">
        <v>6</v>
      </c>
      <c r="B10" s="135"/>
      <c r="C10" s="135"/>
      <c r="D10" s="135"/>
      <c r="E10" s="135"/>
      <c r="F10" s="135"/>
    </row>
    <row r="11" spans="1:6" ht="15.75" customHeight="1">
      <c r="A11" s="114" t="s">
        <v>147</v>
      </c>
      <c r="B11" s="114"/>
      <c r="C11" s="114"/>
      <c r="D11" s="114"/>
      <c r="E11" s="114"/>
      <c r="F11" s="114"/>
    </row>
    <row r="12" spans="1:6" ht="15.75" customHeight="1">
      <c r="A12" s="114" t="s">
        <v>148</v>
      </c>
      <c r="B12" s="114"/>
      <c r="C12" s="114"/>
      <c r="D12" s="114"/>
      <c r="E12" s="114"/>
      <c r="F12" s="114"/>
    </row>
    <row r="13" spans="1:6" ht="17.25" customHeight="1">
      <c r="A13" s="135" t="s">
        <v>135</v>
      </c>
      <c r="B13" s="135"/>
      <c r="C13" s="135"/>
      <c r="D13" s="135"/>
      <c r="E13" s="135"/>
      <c r="F13" s="135"/>
    </row>
    <row r="14" spans="1:6" ht="11.25" customHeight="1">
      <c r="A14" s="114" t="s">
        <v>7</v>
      </c>
      <c r="B14" s="114"/>
      <c r="C14" s="114"/>
      <c r="D14" s="114"/>
      <c r="E14" s="114"/>
      <c r="F14" s="114"/>
    </row>
    <row r="15" spans="1:6" ht="11.25" customHeight="1">
      <c r="A15" s="22"/>
      <c r="B15" s="22"/>
      <c r="C15" s="22"/>
      <c r="D15" s="22"/>
      <c r="E15" s="22"/>
      <c r="F15" s="22"/>
    </row>
    <row r="16" spans="1:7" ht="12" customHeight="1">
      <c r="A16" s="78"/>
      <c r="B16" s="78"/>
      <c r="C16" s="78"/>
      <c r="D16" s="78"/>
      <c r="E16" s="78"/>
      <c r="F16" s="23"/>
      <c r="G16" s="62" t="s">
        <v>108</v>
      </c>
    </row>
    <row r="17" spans="1:8" ht="89.25">
      <c r="A17" s="158" t="s">
        <v>29</v>
      </c>
      <c r="B17" s="159"/>
      <c r="C17" s="160"/>
      <c r="D17" s="149" t="s">
        <v>5</v>
      </c>
      <c r="E17" s="150"/>
      <c r="F17" s="65" t="s">
        <v>112</v>
      </c>
      <c r="G17" s="79" t="s">
        <v>30</v>
      </c>
      <c r="H17" s="80" t="s">
        <v>31</v>
      </c>
    </row>
    <row r="18" spans="1:8" ht="12.75">
      <c r="A18" s="156">
        <v>1</v>
      </c>
      <c r="B18" s="157"/>
      <c r="C18" s="164"/>
      <c r="D18" s="156">
        <v>2</v>
      </c>
      <c r="E18" s="164"/>
      <c r="F18" s="66">
        <v>3</v>
      </c>
      <c r="G18" s="81">
        <v>4</v>
      </c>
      <c r="H18" s="82">
        <v>5</v>
      </c>
    </row>
    <row r="19" spans="1:8" ht="21" customHeight="1">
      <c r="A19" s="161" t="s">
        <v>17</v>
      </c>
      <c r="B19" s="162"/>
      <c r="C19" s="163"/>
      <c r="D19" s="156"/>
      <c r="E19" s="157"/>
      <c r="F19" s="67"/>
      <c r="G19" s="83"/>
      <c r="H19" s="82"/>
    </row>
    <row r="20" spans="1:10" ht="18" customHeight="1">
      <c r="A20" s="122" t="s">
        <v>18</v>
      </c>
      <c r="B20" s="106"/>
      <c r="C20" s="107"/>
      <c r="D20" s="130" t="s">
        <v>16</v>
      </c>
      <c r="E20" s="131"/>
      <c r="F20" s="60">
        <v>1179.15</v>
      </c>
      <c r="G20" s="84">
        <v>1.17</v>
      </c>
      <c r="H20" s="85" t="s">
        <v>32</v>
      </c>
      <c r="J20" s="86"/>
    </row>
    <row r="21" spans="1:10" ht="18" customHeight="1">
      <c r="A21" s="142" t="s">
        <v>19</v>
      </c>
      <c r="B21" s="143"/>
      <c r="C21" s="144"/>
      <c r="D21" s="130"/>
      <c r="E21" s="131"/>
      <c r="F21" s="27"/>
      <c r="G21" s="52"/>
      <c r="H21" s="85"/>
      <c r="J21" s="86"/>
    </row>
    <row r="22" spans="1:10" ht="18" customHeight="1">
      <c r="A22" s="145" t="s">
        <v>20</v>
      </c>
      <c r="B22" s="146"/>
      <c r="C22" s="147"/>
      <c r="D22" s="130" t="s">
        <v>26</v>
      </c>
      <c r="E22" s="131"/>
      <c r="F22" s="27">
        <v>1179.15</v>
      </c>
      <c r="G22" s="63">
        <v>1.17</v>
      </c>
      <c r="H22" s="85" t="s">
        <v>32</v>
      </c>
      <c r="J22" s="86"/>
    </row>
    <row r="23" spans="1:10" ht="18" customHeight="1">
      <c r="A23" s="89" t="s">
        <v>115</v>
      </c>
      <c r="B23" s="36"/>
      <c r="C23" s="44"/>
      <c r="D23" s="130" t="s">
        <v>114</v>
      </c>
      <c r="E23" s="131"/>
      <c r="F23" s="27">
        <v>33.74</v>
      </c>
      <c r="G23" s="63">
        <v>0.03</v>
      </c>
      <c r="H23" s="85"/>
      <c r="J23" s="86"/>
    </row>
    <row r="24" spans="1:10" ht="18" customHeight="1">
      <c r="A24" s="89" t="s">
        <v>187</v>
      </c>
      <c r="B24" s="36"/>
      <c r="C24" s="44"/>
      <c r="D24" s="130" t="s">
        <v>136</v>
      </c>
      <c r="E24" s="131"/>
      <c r="F24" s="27">
        <v>1145.41</v>
      </c>
      <c r="G24" s="63">
        <v>1.14</v>
      </c>
      <c r="H24" s="85"/>
      <c r="J24" s="86"/>
    </row>
    <row r="25" spans="1:10" ht="18" customHeight="1">
      <c r="A25" s="145" t="s">
        <v>21</v>
      </c>
      <c r="B25" s="146"/>
      <c r="C25" s="147"/>
      <c r="D25" s="130" t="s">
        <v>27</v>
      </c>
      <c r="E25" s="131"/>
      <c r="F25" s="27">
        <v>0</v>
      </c>
      <c r="G25" s="52">
        <v>0</v>
      </c>
      <c r="H25" s="85" t="s">
        <v>32</v>
      </c>
      <c r="J25" s="86"/>
    </row>
    <row r="26" spans="1:10" ht="18" customHeight="1">
      <c r="A26" s="142" t="s">
        <v>22</v>
      </c>
      <c r="B26" s="143"/>
      <c r="C26" s="144"/>
      <c r="D26" s="130" t="s">
        <v>33</v>
      </c>
      <c r="E26" s="131"/>
      <c r="F26" s="27">
        <v>0</v>
      </c>
      <c r="G26" s="52">
        <v>0</v>
      </c>
      <c r="H26" s="85" t="s">
        <v>32</v>
      </c>
      <c r="J26" s="86"/>
    </row>
    <row r="27" spans="1:10" ht="18" customHeight="1">
      <c r="A27" s="142" t="s">
        <v>19</v>
      </c>
      <c r="B27" s="143"/>
      <c r="C27" s="144"/>
      <c r="D27" s="130"/>
      <c r="E27" s="131"/>
      <c r="F27" s="27"/>
      <c r="G27" s="52"/>
      <c r="H27" s="85"/>
      <c r="J27" s="86"/>
    </row>
    <row r="28" spans="1:10" ht="18" customHeight="1">
      <c r="A28" s="145" t="s">
        <v>20</v>
      </c>
      <c r="B28" s="146"/>
      <c r="C28" s="147"/>
      <c r="D28" s="130" t="s">
        <v>34</v>
      </c>
      <c r="E28" s="131"/>
      <c r="F28" s="27">
        <v>0</v>
      </c>
      <c r="G28" s="52">
        <v>0</v>
      </c>
      <c r="H28" s="85" t="s">
        <v>32</v>
      </c>
      <c r="J28" s="86"/>
    </row>
    <row r="29" spans="1:10" ht="18" customHeight="1">
      <c r="A29" s="145" t="s">
        <v>21</v>
      </c>
      <c r="B29" s="146"/>
      <c r="C29" s="147"/>
      <c r="D29" s="130" t="s">
        <v>35</v>
      </c>
      <c r="E29" s="131"/>
      <c r="F29" s="27">
        <v>0</v>
      </c>
      <c r="G29" s="52">
        <v>0</v>
      </c>
      <c r="H29" s="85" t="s">
        <v>32</v>
      </c>
      <c r="J29" s="86"/>
    </row>
    <row r="30" spans="1:10" ht="15" customHeight="1">
      <c r="A30" s="90" t="s">
        <v>38</v>
      </c>
      <c r="B30" s="87"/>
      <c r="C30" s="88"/>
      <c r="D30" s="130" t="s">
        <v>36</v>
      </c>
      <c r="E30" s="131">
        <v>0</v>
      </c>
      <c r="F30" s="24">
        <v>98675.98</v>
      </c>
      <c r="G30" s="84">
        <v>97.83</v>
      </c>
      <c r="H30" s="85" t="s">
        <v>32</v>
      </c>
      <c r="J30" s="86"/>
    </row>
    <row r="31" spans="1:10" ht="17.25" customHeight="1">
      <c r="A31" s="142" t="s">
        <v>1</v>
      </c>
      <c r="B31" s="143"/>
      <c r="C31" s="144">
        <v>0</v>
      </c>
      <c r="D31" s="130"/>
      <c r="E31" s="131"/>
      <c r="F31" s="39"/>
      <c r="G31" s="52"/>
      <c r="H31" s="37"/>
      <c r="J31" s="86"/>
    </row>
    <row r="32" spans="1:10" ht="15.75" customHeight="1">
      <c r="A32" s="145" t="s">
        <v>39</v>
      </c>
      <c r="B32" s="146"/>
      <c r="C32" s="147">
        <v>0</v>
      </c>
      <c r="D32" s="130" t="s">
        <v>37</v>
      </c>
      <c r="E32" s="131"/>
      <c r="F32" s="39">
        <v>97970.53</v>
      </c>
      <c r="G32" s="52">
        <v>97.13</v>
      </c>
      <c r="H32" s="37" t="s">
        <v>32</v>
      </c>
      <c r="J32" s="86"/>
    </row>
    <row r="33" spans="1:10" ht="15.75" customHeight="1">
      <c r="A33" s="38" t="s">
        <v>40</v>
      </c>
      <c r="B33" s="36"/>
      <c r="C33" s="44"/>
      <c r="D33" s="130"/>
      <c r="E33" s="131"/>
      <c r="F33" s="39"/>
      <c r="G33" s="52"/>
      <c r="H33" s="37"/>
      <c r="J33" s="86"/>
    </row>
    <row r="34" spans="1:10" ht="15.75" customHeight="1">
      <c r="A34" s="38" t="s">
        <v>41</v>
      </c>
      <c r="B34" s="36"/>
      <c r="C34" s="44"/>
      <c r="D34" s="130"/>
      <c r="E34" s="131"/>
      <c r="F34" s="39"/>
      <c r="G34" s="52"/>
      <c r="H34" s="37"/>
      <c r="J34" s="86"/>
    </row>
    <row r="35" spans="1:10" ht="15.75" customHeight="1">
      <c r="A35" s="38" t="s">
        <v>42</v>
      </c>
      <c r="B35" s="36"/>
      <c r="C35" s="44"/>
      <c r="D35" s="130" t="s">
        <v>44</v>
      </c>
      <c r="E35" s="131"/>
      <c r="F35" s="39">
        <v>0</v>
      </c>
      <c r="G35" s="52">
        <v>0</v>
      </c>
      <c r="H35" s="91"/>
      <c r="J35" s="86"/>
    </row>
    <row r="36" spans="1:10" ht="15.75" customHeight="1">
      <c r="A36" s="38" t="s">
        <v>43</v>
      </c>
      <c r="B36" s="36"/>
      <c r="C36" s="44"/>
      <c r="D36" s="130" t="s">
        <v>45</v>
      </c>
      <c r="E36" s="131"/>
      <c r="F36" s="39">
        <v>0</v>
      </c>
      <c r="G36" s="52">
        <v>0</v>
      </c>
      <c r="H36" s="91"/>
      <c r="J36" s="86"/>
    </row>
    <row r="37" spans="1:10" ht="15.75" customHeight="1">
      <c r="A37" s="38" t="s">
        <v>47</v>
      </c>
      <c r="B37" s="36"/>
      <c r="C37" s="44"/>
      <c r="D37" s="130" t="s">
        <v>46</v>
      </c>
      <c r="E37" s="131"/>
      <c r="F37" s="39">
        <v>0</v>
      </c>
      <c r="G37" s="52">
        <v>0</v>
      </c>
      <c r="H37" s="91"/>
      <c r="J37" s="86"/>
    </row>
    <row r="38" spans="1:10" ht="16.5" customHeight="1">
      <c r="A38" s="145" t="s">
        <v>48</v>
      </c>
      <c r="B38" s="146"/>
      <c r="C38" s="147"/>
      <c r="D38" s="130" t="s">
        <v>49</v>
      </c>
      <c r="E38" s="131">
        <v>0</v>
      </c>
      <c r="F38" s="27">
        <v>0</v>
      </c>
      <c r="G38" s="52">
        <v>0</v>
      </c>
      <c r="H38" s="37" t="s">
        <v>32</v>
      </c>
      <c r="J38" s="86"/>
    </row>
    <row r="39" spans="1:10" ht="16.5" customHeight="1">
      <c r="A39" s="38" t="s">
        <v>50</v>
      </c>
      <c r="B39" s="36"/>
      <c r="C39" s="44"/>
      <c r="D39" s="130"/>
      <c r="E39" s="131"/>
      <c r="F39" s="39"/>
      <c r="G39" s="52"/>
      <c r="H39" s="37"/>
      <c r="J39" s="86"/>
    </row>
    <row r="40" spans="1:10" ht="16.5" customHeight="1">
      <c r="A40" s="38" t="s">
        <v>51</v>
      </c>
      <c r="B40" s="36"/>
      <c r="C40" s="44"/>
      <c r="D40" s="130" t="s">
        <v>53</v>
      </c>
      <c r="E40" s="131"/>
      <c r="F40" s="27">
        <v>94923.39</v>
      </c>
      <c r="G40" s="63">
        <v>94.11</v>
      </c>
      <c r="H40" s="91"/>
      <c r="J40" s="86"/>
    </row>
    <row r="41" spans="1:10" ht="16.5" customHeight="1">
      <c r="A41" s="89" t="s">
        <v>190</v>
      </c>
      <c r="B41" s="36"/>
      <c r="C41" s="44" t="s">
        <v>127</v>
      </c>
      <c r="D41" s="130" t="s">
        <v>155</v>
      </c>
      <c r="E41" s="140"/>
      <c r="F41" s="27">
        <v>615.4</v>
      </c>
      <c r="G41" s="63">
        <v>0.61</v>
      </c>
      <c r="H41" s="91"/>
      <c r="I41" s="75"/>
      <c r="J41" s="86"/>
    </row>
    <row r="42" spans="1:10" ht="16.5" customHeight="1">
      <c r="A42" s="89" t="s">
        <v>191</v>
      </c>
      <c r="B42" s="36"/>
      <c r="C42" s="44" t="s">
        <v>151</v>
      </c>
      <c r="D42" s="130" t="s">
        <v>156</v>
      </c>
      <c r="E42" s="140"/>
      <c r="F42" s="27">
        <v>398.68</v>
      </c>
      <c r="G42" s="63">
        <v>0.4</v>
      </c>
      <c r="H42" s="91"/>
      <c r="I42" s="75"/>
      <c r="J42" s="86"/>
    </row>
    <row r="43" spans="1:10" ht="16.5" customHeight="1">
      <c r="A43" s="72" t="s">
        <v>192</v>
      </c>
      <c r="B43" s="36"/>
      <c r="C43" s="44" t="s">
        <v>139</v>
      </c>
      <c r="D43" s="130" t="s">
        <v>157</v>
      </c>
      <c r="E43" s="140"/>
      <c r="F43" s="27">
        <v>468.68</v>
      </c>
      <c r="G43" s="63">
        <v>0.46</v>
      </c>
      <c r="H43" s="91"/>
      <c r="I43" s="75"/>
      <c r="J43" s="86"/>
    </row>
    <row r="44" spans="1:10" ht="16.5" customHeight="1">
      <c r="A44" s="89" t="s">
        <v>193</v>
      </c>
      <c r="B44" s="36"/>
      <c r="C44" s="44" t="s">
        <v>124</v>
      </c>
      <c r="D44" s="130" t="s">
        <v>158</v>
      </c>
      <c r="E44" s="140"/>
      <c r="F44" s="27">
        <v>209.27</v>
      </c>
      <c r="G44" s="63">
        <v>0.21</v>
      </c>
      <c r="H44" s="91"/>
      <c r="I44" s="75"/>
      <c r="J44" s="86"/>
    </row>
    <row r="45" spans="1:10" ht="16.5" customHeight="1">
      <c r="A45" s="89" t="s">
        <v>194</v>
      </c>
      <c r="B45" s="36"/>
      <c r="C45" s="44" t="s">
        <v>149</v>
      </c>
      <c r="D45" s="130" t="s">
        <v>159</v>
      </c>
      <c r="E45" s="140"/>
      <c r="F45" s="27">
        <v>2710.62</v>
      </c>
      <c r="G45" s="63">
        <v>2.69</v>
      </c>
      <c r="H45" s="91"/>
      <c r="I45" s="75"/>
      <c r="J45" s="86"/>
    </row>
    <row r="46" spans="1:10" ht="16.5" customHeight="1">
      <c r="A46" s="89" t="s">
        <v>195</v>
      </c>
      <c r="B46" s="36"/>
      <c r="C46" s="44" t="s">
        <v>129</v>
      </c>
      <c r="D46" s="130" t="s">
        <v>160</v>
      </c>
      <c r="E46" s="140"/>
      <c r="F46" s="27">
        <v>1528.79</v>
      </c>
      <c r="G46" s="63">
        <v>1.52</v>
      </c>
      <c r="H46" s="91"/>
      <c r="I46" s="75"/>
      <c r="J46" s="86"/>
    </row>
    <row r="47" spans="1:10" ht="16.5" customHeight="1">
      <c r="A47" s="89" t="s">
        <v>196</v>
      </c>
      <c r="B47" s="36"/>
      <c r="C47" s="44" t="s">
        <v>133</v>
      </c>
      <c r="D47" s="130" t="s">
        <v>161</v>
      </c>
      <c r="E47" s="140"/>
      <c r="F47" s="27">
        <v>15368.8</v>
      </c>
      <c r="G47" s="63">
        <v>15.24</v>
      </c>
      <c r="H47" s="91"/>
      <c r="I47" s="75"/>
      <c r="J47" s="86"/>
    </row>
    <row r="48" spans="1:10" ht="16.5" customHeight="1">
      <c r="A48" s="89" t="s">
        <v>188</v>
      </c>
      <c r="B48" s="36"/>
      <c r="C48" s="44" t="s">
        <v>216</v>
      </c>
      <c r="D48" s="130" t="s">
        <v>162</v>
      </c>
      <c r="E48" s="140"/>
      <c r="F48" s="27">
        <v>1942.81</v>
      </c>
      <c r="G48" s="63">
        <v>1.93</v>
      </c>
      <c r="H48" s="91"/>
      <c r="I48" s="75"/>
      <c r="J48" s="86"/>
    </row>
    <row r="49" spans="1:10" ht="16.5" customHeight="1">
      <c r="A49" s="89" t="s">
        <v>197</v>
      </c>
      <c r="B49" s="36"/>
      <c r="C49" s="44" t="s">
        <v>121</v>
      </c>
      <c r="D49" s="130" t="s">
        <v>163</v>
      </c>
      <c r="E49" s="140"/>
      <c r="F49" s="27">
        <v>8107.21</v>
      </c>
      <c r="G49" s="63">
        <v>8.04</v>
      </c>
      <c r="H49" s="91"/>
      <c r="I49" s="75"/>
      <c r="J49" s="86"/>
    </row>
    <row r="50" spans="1:10" ht="16.5" customHeight="1">
      <c r="A50" s="89" t="s">
        <v>218</v>
      </c>
      <c r="B50" s="36"/>
      <c r="C50" s="44" t="s">
        <v>128</v>
      </c>
      <c r="D50" s="130" t="s">
        <v>164</v>
      </c>
      <c r="E50" s="140"/>
      <c r="F50" s="27">
        <v>14557.34</v>
      </c>
      <c r="G50" s="63">
        <v>14.43</v>
      </c>
      <c r="H50" s="91"/>
      <c r="I50" s="75"/>
      <c r="J50" s="86"/>
    </row>
    <row r="51" spans="1:10" ht="16.5" customHeight="1">
      <c r="A51" s="89" t="s">
        <v>198</v>
      </c>
      <c r="B51" s="36"/>
      <c r="C51" s="44" t="s">
        <v>150</v>
      </c>
      <c r="D51" s="130" t="s">
        <v>165</v>
      </c>
      <c r="E51" s="140"/>
      <c r="F51" s="27">
        <v>881.51</v>
      </c>
      <c r="G51" s="63">
        <v>0.87</v>
      </c>
      <c r="H51" s="91"/>
      <c r="I51" s="75"/>
      <c r="J51" s="86"/>
    </row>
    <row r="52" spans="1:10" ht="16.5" customHeight="1">
      <c r="A52" s="89" t="s">
        <v>199</v>
      </c>
      <c r="B52" s="36"/>
      <c r="C52" s="44" t="s">
        <v>130</v>
      </c>
      <c r="D52" s="130" t="s">
        <v>166</v>
      </c>
      <c r="E52" s="140"/>
      <c r="F52" s="27">
        <v>1493.94</v>
      </c>
      <c r="G52" s="63">
        <v>1.48</v>
      </c>
      <c r="H52" s="91"/>
      <c r="I52" s="75"/>
      <c r="J52" s="86"/>
    </row>
    <row r="53" spans="1:10" ht="16.5" customHeight="1">
      <c r="A53" s="89" t="s">
        <v>180</v>
      </c>
      <c r="B53" s="36"/>
      <c r="C53" s="44" t="s">
        <v>125</v>
      </c>
      <c r="D53" s="130" t="s">
        <v>167</v>
      </c>
      <c r="E53" s="140"/>
      <c r="F53" s="27">
        <v>1535.3</v>
      </c>
      <c r="G53" s="63">
        <v>1.52</v>
      </c>
      <c r="H53" s="91"/>
      <c r="I53" s="75"/>
      <c r="J53" s="86"/>
    </row>
    <row r="54" spans="1:10" ht="16.5" customHeight="1">
      <c r="A54" s="89" t="s">
        <v>137</v>
      </c>
      <c r="B54" s="36"/>
      <c r="C54" s="44" t="s">
        <v>140</v>
      </c>
      <c r="D54" s="130" t="s">
        <v>168</v>
      </c>
      <c r="E54" s="140"/>
      <c r="F54" s="27">
        <v>6000.84</v>
      </c>
      <c r="G54" s="63">
        <v>5.95</v>
      </c>
      <c r="H54" s="91"/>
      <c r="I54" s="75"/>
      <c r="J54" s="86"/>
    </row>
    <row r="55" spans="1:10" ht="16.5" customHeight="1">
      <c r="A55" s="89" t="s">
        <v>200</v>
      </c>
      <c r="B55" s="36"/>
      <c r="C55" s="44" t="s">
        <v>141</v>
      </c>
      <c r="D55" s="130" t="s">
        <v>169</v>
      </c>
      <c r="E55" s="140"/>
      <c r="F55" s="27">
        <v>225.15</v>
      </c>
      <c r="G55" s="63">
        <v>0.22</v>
      </c>
      <c r="H55" s="91"/>
      <c r="I55" s="75"/>
      <c r="J55" s="86"/>
    </row>
    <row r="56" spans="1:10" ht="16.5" customHeight="1">
      <c r="A56" s="72" t="s">
        <v>201</v>
      </c>
      <c r="B56" s="36"/>
      <c r="C56" s="44" t="s">
        <v>144</v>
      </c>
      <c r="D56" s="130" t="s">
        <v>170</v>
      </c>
      <c r="E56" s="140"/>
      <c r="F56" s="27">
        <v>493.77</v>
      </c>
      <c r="G56" s="63">
        <v>0.49</v>
      </c>
      <c r="H56" s="91"/>
      <c r="I56" s="75"/>
      <c r="J56" s="86"/>
    </row>
    <row r="57" spans="1:10" ht="16.5" customHeight="1">
      <c r="A57" s="89" t="s">
        <v>202</v>
      </c>
      <c r="B57" s="36"/>
      <c r="C57" s="44" t="s">
        <v>189</v>
      </c>
      <c r="D57" s="130" t="s">
        <v>171</v>
      </c>
      <c r="E57" s="140"/>
      <c r="F57" s="27">
        <v>326.19</v>
      </c>
      <c r="G57" s="63">
        <v>0.32</v>
      </c>
      <c r="H57" s="91"/>
      <c r="I57" s="75"/>
      <c r="J57" s="86"/>
    </row>
    <row r="58" spans="1:10" ht="16.5" customHeight="1">
      <c r="A58" s="89" t="s">
        <v>203</v>
      </c>
      <c r="B58" s="36"/>
      <c r="C58" s="44" t="s">
        <v>131</v>
      </c>
      <c r="D58" s="130" t="s">
        <v>172</v>
      </c>
      <c r="E58" s="140"/>
      <c r="F58" s="27">
        <v>2282.4</v>
      </c>
      <c r="G58" s="63">
        <v>2.26</v>
      </c>
      <c r="H58" s="91"/>
      <c r="I58" s="75"/>
      <c r="J58" s="86"/>
    </row>
    <row r="59" spans="1:10" ht="16.5" customHeight="1">
      <c r="A59" s="89" t="s">
        <v>204</v>
      </c>
      <c r="B59" s="36"/>
      <c r="C59" s="44" t="s">
        <v>119</v>
      </c>
      <c r="D59" s="130" t="s">
        <v>173</v>
      </c>
      <c r="E59" s="140"/>
      <c r="F59" s="27">
        <v>356.83</v>
      </c>
      <c r="G59" s="63">
        <v>0.35</v>
      </c>
      <c r="H59" s="91"/>
      <c r="I59" s="75"/>
      <c r="J59" s="86"/>
    </row>
    <row r="60" spans="1:10" ht="16.5" customHeight="1">
      <c r="A60" s="89" t="s">
        <v>214</v>
      </c>
      <c r="B60" s="36"/>
      <c r="C60" s="44" t="s">
        <v>132</v>
      </c>
      <c r="D60" s="130" t="s">
        <v>174</v>
      </c>
      <c r="E60" s="140"/>
      <c r="F60" s="27">
        <v>7046.58</v>
      </c>
      <c r="G60" s="63">
        <v>6.99</v>
      </c>
      <c r="H60" s="91"/>
      <c r="I60" s="75"/>
      <c r="J60" s="86"/>
    </row>
    <row r="61" spans="1:10" ht="16.5" customHeight="1">
      <c r="A61" s="89" t="s">
        <v>205</v>
      </c>
      <c r="B61" s="36"/>
      <c r="C61" s="44" t="s">
        <v>116</v>
      </c>
      <c r="D61" s="130" t="s">
        <v>175</v>
      </c>
      <c r="E61" s="140"/>
      <c r="F61" s="27">
        <v>2288.58</v>
      </c>
      <c r="G61" s="63">
        <v>2.27</v>
      </c>
      <c r="H61" s="91"/>
      <c r="I61" s="75"/>
      <c r="J61" s="86"/>
    </row>
    <row r="62" spans="1:10" ht="16.5" customHeight="1">
      <c r="A62" s="89" t="s">
        <v>206</v>
      </c>
      <c r="B62" s="36"/>
      <c r="C62" s="44" t="s">
        <v>142</v>
      </c>
      <c r="D62" s="130" t="s">
        <v>176</v>
      </c>
      <c r="E62" s="140"/>
      <c r="F62" s="27">
        <v>13010.1</v>
      </c>
      <c r="G62" s="63">
        <v>12.9</v>
      </c>
      <c r="H62" s="91"/>
      <c r="I62" s="75"/>
      <c r="J62" s="86"/>
    </row>
    <row r="63" spans="1:10" ht="16.5" customHeight="1">
      <c r="A63" s="89" t="s">
        <v>207</v>
      </c>
      <c r="B63" s="36"/>
      <c r="C63" s="44" t="s">
        <v>126</v>
      </c>
      <c r="D63" s="130" t="s">
        <v>177</v>
      </c>
      <c r="E63" s="140"/>
      <c r="F63" s="27">
        <v>2735.28</v>
      </c>
      <c r="G63" s="63">
        <v>2.71</v>
      </c>
      <c r="H63" s="91"/>
      <c r="I63" s="75"/>
      <c r="J63" s="86"/>
    </row>
    <row r="64" spans="1:10" ht="16.5" customHeight="1">
      <c r="A64" s="89" t="s">
        <v>208</v>
      </c>
      <c r="B64" s="36"/>
      <c r="C64" s="44" t="s">
        <v>117</v>
      </c>
      <c r="D64" s="130" t="s">
        <v>178</v>
      </c>
      <c r="E64" s="140"/>
      <c r="F64" s="27">
        <v>5929.28</v>
      </c>
      <c r="G64" s="63">
        <v>5.88</v>
      </c>
      <c r="H64" s="91"/>
      <c r="I64" s="75"/>
      <c r="J64" s="86"/>
    </row>
    <row r="65" spans="1:10" ht="16.5" customHeight="1">
      <c r="A65" s="89" t="s">
        <v>209</v>
      </c>
      <c r="B65" s="36"/>
      <c r="C65" s="44" t="s">
        <v>118</v>
      </c>
      <c r="D65" s="130" t="s">
        <v>179</v>
      </c>
      <c r="E65" s="140"/>
      <c r="F65" s="27">
        <v>4069.76</v>
      </c>
      <c r="G65" s="63">
        <v>4.03</v>
      </c>
      <c r="H65" s="91"/>
      <c r="I65" s="75"/>
      <c r="J65" s="86"/>
    </row>
    <row r="66" spans="1:10" ht="16.5" customHeight="1">
      <c r="A66" s="89" t="s">
        <v>210</v>
      </c>
      <c r="B66" s="36"/>
      <c r="C66" s="44" t="s">
        <v>120</v>
      </c>
      <c r="D66" s="130" t="s">
        <v>217</v>
      </c>
      <c r="E66" s="140"/>
      <c r="F66" s="27">
        <v>340.28</v>
      </c>
      <c r="G66" s="63">
        <v>0.34</v>
      </c>
      <c r="H66" s="91"/>
      <c r="I66" s="75"/>
      <c r="J66" s="86"/>
    </row>
    <row r="67" spans="1:13" ht="16.5" customHeight="1">
      <c r="A67" s="38" t="s">
        <v>52</v>
      </c>
      <c r="B67" s="36"/>
      <c r="C67" s="44"/>
      <c r="D67" s="130" t="s">
        <v>54</v>
      </c>
      <c r="E67" s="131"/>
      <c r="F67" s="27">
        <v>0</v>
      </c>
      <c r="G67" s="63">
        <v>0</v>
      </c>
      <c r="H67" s="91"/>
      <c r="I67" s="75"/>
      <c r="J67" s="86"/>
      <c r="M67" s="61"/>
    </row>
    <row r="68" spans="1:13" ht="16.5" customHeight="1">
      <c r="A68" s="38" t="s">
        <v>55</v>
      </c>
      <c r="B68" s="36"/>
      <c r="C68" s="44"/>
      <c r="D68" s="130" t="s">
        <v>56</v>
      </c>
      <c r="E68" s="131"/>
      <c r="F68" s="27">
        <v>3047.14</v>
      </c>
      <c r="G68" s="63">
        <v>3.02</v>
      </c>
      <c r="H68" s="37" t="s">
        <v>32</v>
      </c>
      <c r="I68" s="75"/>
      <c r="J68" s="86"/>
      <c r="M68" s="61"/>
    </row>
    <row r="69" spans="1:10" ht="16.5" customHeight="1">
      <c r="A69" s="89" t="s">
        <v>211</v>
      </c>
      <c r="B69" s="36"/>
      <c r="C69" s="44" t="s">
        <v>143</v>
      </c>
      <c r="D69" s="130" t="s">
        <v>181</v>
      </c>
      <c r="E69" s="140"/>
      <c r="F69" s="27">
        <v>858.3</v>
      </c>
      <c r="G69" s="63">
        <v>0.85</v>
      </c>
      <c r="H69" s="37"/>
      <c r="I69" s="75"/>
      <c r="J69" s="86"/>
    </row>
    <row r="70" spans="1:10" ht="16.5" customHeight="1">
      <c r="A70" s="89" t="s">
        <v>212</v>
      </c>
      <c r="B70" s="36"/>
      <c r="C70" s="44" t="s">
        <v>134</v>
      </c>
      <c r="D70" s="130" t="s">
        <v>182</v>
      </c>
      <c r="E70" s="140"/>
      <c r="F70" s="27">
        <v>1270.79</v>
      </c>
      <c r="G70" s="63">
        <v>1.26</v>
      </c>
      <c r="H70" s="37"/>
      <c r="I70" s="75"/>
      <c r="J70" s="86"/>
    </row>
    <row r="71" spans="1:10" ht="16.5" customHeight="1">
      <c r="A71" s="89" t="s">
        <v>213</v>
      </c>
      <c r="B71" s="36"/>
      <c r="C71" s="44" t="s">
        <v>184</v>
      </c>
      <c r="D71" s="130" t="s">
        <v>183</v>
      </c>
      <c r="E71" s="140"/>
      <c r="F71" s="27">
        <v>918.05</v>
      </c>
      <c r="G71" s="63">
        <v>0.91</v>
      </c>
      <c r="H71" s="37"/>
      <c r="I71" s="75"/>
      <c r="J71" s="86"/>
    </row>
    <row r="72" spans="1:13" ht="16.5" customHeight="1">
      <c r="A72" s="38" t="s">
        <v>57</v>
      </c>
      <c r="B72" s="36"/>
      <c r="C72" s="44"/>
      <c r="D72" s="130" t="s">
        <v>58</v>
      </c>
      <c r="E72" s="131"/>
      <c r="F72" s="39">
        <v>0</v>
      </c>
      <c r="G72" s="52">
        <v>0</v>
      </c>
      <c r="H72" s="91"/>
      <c r="I72" s="75"/>
      <c r="J72" s="86"/>
      <c r="M72" s="61"/>
    </row>
    <row r="73" spans="1:13" ht="16.5" customHeight="1">
      <c r="A73" s="145" t="s">
        <v>122</v>
      </c>
      <c r="B73" s="146"/>
      <c r="C73" s="147">
        <v>0</v>
      </c>
      <c r="D73" s="130" t="s">
        <v>59</v>
      </c>
      <c r="E73" s="131"/>
      <c r="F73" s="39">
        <v>705.45</v>
      </c>
      <c r="G73" s="52">
        <v>0.7</v>
      </c>
      <c r="H73" s="37" t="s">
        <v>32</v>
      </c>
      <c r="J73" s="86"/>
      <c r="M73" s="61"/>
    </row>
    <row r="74" spans="1:13" ht="16.5" customHeight="1">
      <c r="A74" s="38" t="s">
        <v>40</v>
      </c>
      <c r="B74" s="36"/>
      <c r="C74" s="44"/>
      <c r="D74" s="130"/>
      <c r="E74" s="131"/>
      <c r="F74" s="39"/>
      <c r="G74" s="52"/>
      <c r="H74" s="37"/>
      <c r="J74" s="86"/>
      <c r="M74" s="61"/>
    </row>
    <row r="75" spans="1:10" ht="16.5" customHeight="1">
      <c r="A75" s="38" t="s">
        <v>41</v>
      </c>
      <c r="B75" s="36"/>
      <c r="C75" s="44"/>
      <c r="D75" s="130"/>
      <c r="E75" s="131"/>
      <c r="F75" s="39"/>
      <c r="G75" s="52"/>
      <c r="H75" s="37"/>
      <c r="J75" s="86"/>
    </row>
    <row r="76" spans="1:10" ht="16.5" customHeight="1">
      <c r="A76" s="38" t="s">
        <v>42</v>
      </c>
      <c r="B76" s="36"/>
      <c r="C76" s="44"/>
      <c r="D76" s="130" t="s">
        <v>60</v>
      </c>
      <c r="E76" s="131"/>
      <c r="F76" s="39">
        <v>0</v>
      </c>
      <c r="G76" s="52">
        <v>0</v>
      </c>
      <c r="H76" s="91"/>
      <c r="J76" s="86"/>
    </row>
    <row r="77" spans="1:10" ht="16.5" customHeight="1">
      <c r="A77" s="38" t="s">
        <v>43</v>
      </c>
      <c r="B77" s="36"/>
      <c r="C77" s="44"/>
      <c r="D77" s="130" t="s">
        <v>61</v>
      </c>
      <c r="E77" s="131"/>
      <c r="F77" s="39">
        <v>0</v>
      </c>
      <c r="G77" s="52">
        <v>0</v>
      </c>
      <c r="H77" s="91"/>
      <c r="J77" s="86"/>
    </row>
    <row r="78" spans="1:10" ht="16.5" customHeight="1">
      <c r="A78" s="38" t="s">
        <v>47</v>
      </c>
      <c r="B78" s="36"/>
      <c r="C78" s="44"/>
      <c r="D78" s="130" t="s">
        <v>62</v>
      </c>
      <c r="E78" s="131"/>
      <c r="F78" s="39">
        <v>0</v>
      </c>
      <c r="G78" s="52">
        <v>0</v>
      </c>
      <c r="H78" s="91"/>
      <c r="J78" s="86"/>
    </row>
    <row r="79" spans="1:10" ht="16.5" customHeight="1">
      <c r="A79" s="145" t="s">
        <v>48</v>
      </c>
      <c r="B79" s="146"/>
      <c r="C79" s="147"/>
      <c r="D79" s="130" t="s">
        <v>63</v>
      </c>
      <c r="E79" s="131"/>
      <c r="F79" s="39">
        <v>0</v>
      </c>
      <c r="G79" s="52">
        <v>0</v>
      </c>
      <c r="H79" s="37" t="s">
        <v>32</v>
      </c>
      <c r="J79" s="86"/>
    </row>
    <row r="80" spans="1:10" ht="16.5" customHeight="1">
      <c r="A80" s="38" t="s">
        <v>50</v>
      </c>
      <c r="B80" s="36"/>
      <c r="C80" s="44"/>
      <c r="D80" s="130" t="s">
        <v>64</v>
      </c>
      <c r="E80" s="131"/>
      <c r="F80" s="39">
        <v>705.45</v>
      </c>
      <c r="G80" s="63">
        <v>0.7</v>
      </c>
      <c r="H80" s="91"/>
      <c r="J80" s="86"/>
    </row>
    <row r="81" spans="1:10" ht="16.5" customHeight="1">
      <c r="A81" s="38" t="s">
        <v>51</v>
      </c>
      <c r="B81" s="36"/>
      <c r="C81" s="44"/>
      <c r="D81" s="130"/>
      <c r="E81" s="131"/>
      <c r="F81" s="39"/>
      <c r="G81" s="52"/>
      <c r="H81" s="37"/>
      <c r="J81" s="86"/>
    </row>
    <row r="82" spans="1:10" ht="16.5" customHeight="1">
      <c r="A82" s="89" t="s">
        <v>138</v>
      </c>
      <c r="B82" s="36"/>
      <c r="C82" s="44" t="s">
        <v>123</v>
      </c>
      <c r="D82" s="130" t="s">
        <v>185</v>
      </c>
      <c r="E82" s="140"/>
      <c r="F82" s="27">
        <v>705.45</v>
      </c>
      <c r="G82" s="63">
        <v>0.7</v>
      </c>
      <c r="H82" s="91"/>
      <c r="J82" s="86"/>
    </row>
    <row r="83" spans="1:10" ht="16.5" customHeight="1">
      <c r="A83" s="38" t="s">
        <v>52</v>
      </c>
      <c r="B83" s="36"/>
      <c r="C83" s="44"/>
      <c r="D83" s="130" t="s">
        <v>65</v>
      </c>
      <c r="E83" s="131"/>
      <c r="F83" s="39">
        <v>0</v>
      </c>
      <c r="G83" s="52">
        <v>0</v>
      </c>
      <c r="H83" s="91"/>
      <c r="J83" s="86"/>
    </row>
    <row r="84" spans="1:10" ht="16.5" customHeight="1">
      <c r="A84" s="38" t="s">
        <v>55</v>
      </c>
      <c r="B84" s="36"/>
      <c r="C84" s="44"/>
      <c r="D84" s="130" t="s">
        <v>66</v>
      </c>
      <c r="E84" s="131"/>
      <c r="F84" s="39">
        <v>0</v>
      </c>
      <c r="G84" s="52">
        <v>0</v>
      </c>
      <c r="H84" s="37" t="s">
        <v>32</v>
      </c>
      <c r="J84" s="86"/>
    </row>
    <row r="85" spans="1:10" ht="16.5" customHeight="1">
      <c r="A85" s="38" t="s">
        <v>67</v>
      </c>
      <c r="B85" s="36"/>
      <c r="C85" s="44"/>
      <c r="D85" s="130" t="s">
        <v>68</v>
      </c>
      <c r="E85" s="131"/>
      <c r="F85" s="39">
        <v>0</v>
      </c>
      <c r="G85" s="52">
        <v>0</v>
      </c>
      <c r="H85" s="91"/>
      <c r="J85" s="86"/>
    </row>
    <row r="86" spans="1:10" ht="16.5" customHeight="1">
      <c r="A86" s="38" t="s">
        <v>57</v>
      </c>
      <c r="B86" s="36"/>
      <c r="C86" s="44"/>
      <c r="D86" s="130" t="s">
        <v>69</v>
      </c>
      <c r="E86" s="131"/>
      <c r="F86" s="39">
        <v>0</v>
      </c>
      <c r="G86" s="52">
        <v>0</v>
      </c>
      <c r="H86" s="91"/>
      <c r="J86" s="86"/>
    </row>
    <row r="87" spans="1:10" ht="18" customHeight="1">
      <c r="A87" s="153" t="s">
        <v>23</v>
      </c>
      <c r="B87" s="154"/>
      <c r="C87" s="155"/>
      <c r="D87" s="130" t="s">
        <v>70</v>
      </c>
      <c r="E87" s="131"/>
      <c r="F87" s="24">
        <v>0</v>
      </c>
      <c r="G87" s="92">
        <v>0</v>
      </c>
      <c r="H87" s="37" t="s">
        <v>32</v>
      </c>
      <c r="J87" s="86"/>
    </row>
    <row r="88" spans="1:10" ht="16.5" customHeight="1">
      <c r="A88" s="142" t="s">
        <v>1</v>
      </c>
      <c r="B88" s="143"/>
      <c r="C88" s="144">
        <v>0</v>
      </c>
      <c r="D88" s="130"/>
      <c r="E88" s="131"/>
      <c r="F88" s="39"/>
      <c r="G88" s="52"/>
      <c r="H88" s="37"/>
      <c r="J88" s="86"/>
    </row>
    <row r="89" spans="1:10" ht="16.5" customHeight="1">
      <c r="A89" s="38" t="s">
        <v>42</v>
      </c>
      <c r="B89" s="36"/>
      <c r="C89" s="44"/>
      <c r="D89" s="130" t="s">
        <v>71</v>
      </c>
      <c r="E89" s="131"/>
      <c r="F89" s="39">
        <v>0</v>
      </c>
      <c r="G89" s="52">
        <v>0</v>
      </c>
      <c r="H89" s="91"/>
      <c r="J89" s="86"/>
    </row>
    <row r="90" spans="1:10" ht="16.5" customHeight="1">
      <c r="A90" s="38" t="s">
        <v>43</v>
      </c>
      <c r="B90" s="36"/>
      <c r="C90" s="44"/>
      <c r="D90" s="130" t="s">
        <v>72</v>
      </c>
      <c r="E90" s="131"/>
      <c r="F90" s="68">
        <v>0</v>
      </c>
      <c r="G90" s="52">
        <v>0</v>
      </c>
      <c r="H90" s="91"/>
      <c r="J90" s="86"/>
    </row>
    <row r="91" spans="1:10" ht="16.5" customHeight="1">
      <c r="A91" s="38" t="s">
        <v>47</v>
      </c>
      <c r="B91" s="36"/>
      <c r="C91" s="44"/>
      <c r="D91" s="130" t="s">
        <v>73</v>
      </c>
      <c r="E91" s="131"/>
      <c r="F91" s="68">
        <v>0</v>
      </c>
      <c r="G91" s="52">
        <v>0</v>
      </c>
      <c r="H91" s="91"/>
      <c r="J91" s="86"/>
    </row>
    <row r="92" spans="1:10" ht="16.5" customHeight="1">
      <c r="A92" s="145" t="s">
        <v>48</v>
      </c>
      <c r="B92" s="146"/>
      <c r="C92" s="147"/>
      <c r="D92" s="130" t="s">
        <v>74</v>
      </c>
      <c r="E92" s="131"/>
      <c r="F92" s="68">
        <v>0</v>
      </c>
      <c r="G92" s="52">
        <v>0</v>
      </c>
      <c r="H92" s="91" t="s">
        <v>32</v>
      </c>
      <c r="J92" s="86"/>
    </row>
    <row r="93" spans="1:10" ht="16.5" customHeight="1">
      <c r="A93" s="38" t="s">
        <v>50</v>
      </c>
      <c r="B93" s="36"/>
      <c r="C93" s="44"/>
      <c r="D93" s="130"/>
      <c r="E93" s="131"/>
      <c r="F93" s="68"/>
      <c r="G93" s="52"/>
      <c r="H93" s="91"/>
      <c r="J93" s="86"/>
    </row>
    <row r="94" spans="1:10" ht="16.5" customHeight="1">
      <c r="A94" s="38" t="s">
        <v>51</v>
      </c>
      <c r="B94" s="36"/>
      <c r="C94" s="44"/>
      <c r="D94" s="130" t="s">
        <v>75</v>
      </c>
      <c r="E94" s="131"/>
      <c r="F94" s="27">
        <v>0</v>
      </c>
      <c r="G94" s="63">
        <v>0</v>
      </c>
      <c r="H94" s="91"/>
      <c r="J94" s="86"/>
    </row>
    <row r="95" spans="1:10" ht="16.5" customHeight="1">
      <c r="A95" s="38" t="s">
        <v>52</v>
      </c>
      <c r="B95" s="36"/>
      <c r="C95" s="44"/>
      <c r="D95" s="130" t="s">
        <v>76</v>
      </c>
      <c r="E95" s="131"/>
      <c r="F95" s="39">
        <v>0</v>
      </c>
      <c r="G95" s="63">
        <v>0</v>
      </c>
      <c r="H95" s="91"/>
      <c r="J95" s="86"/>
    </row>
    <row r="96" spans="1:13" ht="16.5" customHeight="1">
      <c r="A96" s="38" t="s">
        <v>55</v>
      </c>
      <c r="B96" s="36"/>
      <c r="C96" s="44"/>
      <c r="D96" s="130" t="s">
        <v>77</v>
      </c>
      <c r="E96" s="131"/>
      <c r="F96" s="39">
        <v>0</v>
      </c>
      <c r="G96" s="63">
        <v>0</v>
      </c>
      <c r="H96" s="91" t="s">
        <v>32</v>
      </c>
      <c r="J96" s="86"/>
      <c r="M96" s="61"/>
    </row>
    <row r="97" spans="1:13" ht="16.5" customHeight="1">
      <c r="A97" s="38" t="s">
        <v>67</v>
      </c>
      <c r="B97" s="36"/>
      <c r="C97" s="44"/>
      <c r="D97" s="130" t="s">
        <v>78</v>
      </c>
      <c r="E97" s="131"/>
      <c r="F97" s="68">
        <v>0</v>
      </c>
      <c r="G97" s="63">
        <v>0</v>
      </c>
      <c r="H97" s="91"/>
      <c r="J97" s="86"/>
      <c r="M97" s="61"/>
    </row>
    <row r="98" spans="1:13" ht="16.5" customHeight="1">
      <c r="A98" s="38" t="s">
        <v>57</v>
      </c>
      <c r="B98" s="36"/>
      <c r="C98" s="44"/>
      <c r="D98" s="130" t="s">
        <v>79</v>
      </c>
      <c r="E98" s="131"/>
      <c r="F98" s="68">
        <v>0</v>
      </c>
      <c r="G98" s="63">
        <v>0</v>
      </c>
      <c r="H98" s="91"/>
      <c r="J98" s="86"/>
      <c r="M98" s="61"/>
    </row>
    <row r="99" spans="1:13" ht="16.5" customHeight="1">
      <c r="A99" s="38" t="s">
        <v>8</v>
      </c>
      <c r="B99" s="36"/>
      <c r="C99" s="44"/>
      <c r="D99" s="130" t="s">
        <v>80</v>
      </c>
      <c r="E99" s="131"/>
      <c r="F99" s="68">
        <v>0</v>
      </c>
      <c r="G99" s="52">
        <v>0</v>
      </c>
      <c r="H99" s="91" t="s">
        <v>32</v>
      </c>
      <c r="J99" s="86"/>
      <c r="M99" s="61"/>
    </row>
    <row r="100" spans="1:13" ht="16.5" customHeight="1">
      <c r="A100" s="38" t="s">
        <v>24</v>
      </c>
      <c r="B100" s="36"/>
      <c r="C100" s="44"/>
      <c r="D100" s="130" t="s">
        <v>81</v>
      </c>
      <c r="E100" s="131"/>
      <c r="F100" s="68">
        <v>0</v>
      </c>
      <c r="G100" s="52">
        <v>0</v>
      </c>
      <c r="H100" s="91" t="s">
        <v>32</v>
      </c>
      <c r="J100" s="86"/>
      <c r="M100" s="61"/>
    </row>
    <row r="101" spans="1:13" ht="16.5" customHeight="1">
      <c r="A101" s="38" t="s">
        <v>82</v>
      </c>
      <c r="B101" s="36"/>
      <c r="C101" s="44"/>
      <c r="D101" s="130"/>
      <c r="E101" s="131"/>
      <c r="F101" s="68"/>
      <c r="G101" s="52"/>
      <c r="H101" s="91"/>
      <c r="J101" s="86"/>
      <c r="M101" s="61"/>
    </row>
    <row r="102" spans="1:13" ht="16.5" customHeight="1">
      <c r="A102" s="38" t="s">
        <v>14</v>
      </c>
      <c r="B102" s="36"/>
      <c r="C102" s="44"/>
      <c r="D102" s="130" t="s">
        <v>83</v>
      </c>
      <c r="E102" s="131"/>
      <c r="F102" s="68">
        <v>0</v>
      </c>
      <c r="G102" s="52">
        <v>0</v>
      </c>
      <c r="H102" s="91"/>
      <c r="J102" s="86"/>
      <c r="M102" s="61"/>
    </row>
    <row r="103" spans="1:10" ht="16.5" customHeight="1">
      <c r="A103" s="38" t="s">
        <v>15</v>
      </c>
      <c r="B103" s="36"/>
      <c r="C103" s="44"/>
      <c r="D103" s="130" t="s">
        <v>84</v>
      </c>
      <c r="E103" s="131"/>
      <c r="F103" s="68">
        <v>0</v>
      </c>
      <c r="G103" s="52">
        <v>0</v>
      </c>
      <c r="H103" s="91"/>
      <c r="J103" s="86"/>
    </row>
    <row r="104" spans="1:10" ht="16.5" customHeight="1">
      <c r="A104" s="38" t="s">
        <v>85</v>
      </c>
      <c r="B104" s="36"/>
      <c r="C104" s="44"/>
      <c r="D104" s="130" t="s">
        <v>86</v>
      </c>
      <c r="E104" s="131"/>
      <c r="F104" s="68">
        <v>0</v>
      </c>
      <c r="G104" s="52">
        <v>0</v>
      </c>
      <c r="H104" s="91"/>
      <c r="J104" s="86"/>
    </row>
    <row r="105" spans="1:10" ht="16.5" customHeight="1">
      <c r="A105" s="38" t="s">
        <v>25</v>
      </c>
      <c r="B105" s="36"/>
      <c r="C105" s="44"/>
      <c r="D105" s="130" t="s">
        <v>87</v>
      </c>
      <c r="E105" s="131"/>
      <c r="F105" s="68">
        <v>0</v>
      </c>
      <c r="G105" s="52">
        <v>0</v>
      </c>
      <c r="H105" s="91"/>
      <c r="J105" s="86"/>
    </row>
    <row r="106" spans="1:10" ht="16.5" customHeight="1">
      <c r="A106" s="38" t="s">
        <v>89</v>
      </c>
      <c r="B106" s="36"/>
      <c r="C106" s="44"/>
      <c r="D106" s="130" t="s">
        <v>88</v>
      </c>
      <c r="E106" s="131"/>
      <c r="F106" s="68">
        <v>0</v>
      </c>
      <c r="G106" s="52">
        <v>0</v>
      </c>
      <c r="H106" s="91"/>
      <c r="J106" s="86"/>
    </row>
    <row r="107" spans="1:10" ht="16.5" customHeight="1">
      <c r="A107" s="38" t="s">
        <v>90</v>
      </c>
      <c r="B107" s="36"/>
      <c r="C107" s="44"/>
      <c r="D107" s="130" t="s">
        <v>91</v>
      </c>
      <c r="E107" s="131"/>
      <c r="F107" s="68">
        <v>0</v>
      </c>
      <c r="G107" s="52">
        <v>0</v>
      </c>
      <c r="H107" s="91" t="s">
        <v>32</v>
      </c>
      <c r="J107" s="86"/>
    </row>
    <row r="108" spans="1:10" ht="16.5" customHeight="1">
      <c r="A108" s="38" t="s">
        <v>92</v>
      </c>
      <c r="B108" s="36"/>
      <c r="C108" s="44"/>
      <c r="D108" s="130" t="s">
        <v>93</v>
      </c>
      <c r="E108" s="131"/>
      <c r="F108" s="68">
        <v>0</v>
      </c>
      <c r="G108" s="52">
        <v>0</v>
      </c>
      <c r="H108" s="91" t="s">
        <v>32</v>
      </c>
      <c r="J108" s="86"/>
    </row>
    <row r="109" spans="1:10" ht="16.5" customHeight="1">
      <c r="A109" s="38" t="s">
        <v>94</v>
      </c>
      <c r="B109" s="36"/>
      <c r="C109" s="44"/>
      <c r="D109" s="130" t="s">
        <v>95</v>
      </c>
      <c r="E109" s="131"/>
      <c r="F109" s="68">
        <v>0</v>
      </c>
      <c r="G109" s="52">
        <v>0</v>
      </c>
      <c r="H109" s="91" t="s">
        <v>32</v>
      </c>
      <c r="J109" s="86"/>
    </row>
    <row r="110" spans="1:10" ht="16.5" customHeight="1">
      <c r="A110" s="38" t="s">
        <v>96</v>
      </c>
      <c r="B110" s="36"/>
      <c r="C110" s="44"/>
      <c r="D110" s="130" t="s">
        <v>97</v>
      </c>
      <c r="E110" s="131"/>
      <c r="F110" s="68">
        <v>0</v>
      </c>
      <c r="G110" s="52">
        <v>0</v>
      </c>
      <c r="H110" s="91" t="s">
        <v>32</v>
      </c>
      <c r="J110" s="86"/>
    </row>
    <row r="111" spans="1:10" ht="16.5" customHeight="1">
      <c r="A111" s="38" t="s">
        <v>98</v>
      </c>
      <c r="B111" s="36"/>
      <c r="C111" s="44"/>
      <c r="D111" s="130" t="s">
        <v>99</v>
      </c>
      <c r="E111" s="131"/>
      <c r="F111" s="68">
        <v>0</v>
      </c>
      <c r="G111" s="52">
        <v>0</v>
      </c>
      <c r="H111" s="91" t="s">
        <v>32</v>
      </c>
      <c r="J111" s="86"/>
    </row>
    <row r="112" spans="1:10" ht="16.5" customHeight="1">
      <c r="A112" s="153" t="s">
        <v>2</v>
      </c>
      <c r="B112" s="154"/>
      <c r="C112" s="155"/>
      <c r="D112" s="131" t="s">
        <v>100</v>
      </c>
      <c r="E112" s="131"/>
      <c r="F112" s="24">
        <v>1005.87</v>
      </c>
      <c r="G112" s="84">
        <v>1</v>
      </c>
      <c r="H112" s="37" t="s">
        <v>32</v>
      </c>
      <c r="J112" s="86"/>
    </row>
    <row r="113" spans="1:10" ht="16.5" customHeight="1">
      <c r="A113" s="142" t="s">
        <v>1</v>
      </c>
      <c r="B113" s="143"/>
      <c r="C113" s="144">
        <v>0</v>
      </c>
      <c r="D113" s="130"/>
      <c r="E113" s="131"/>
      <c r="F113" s="39"/>
      <c r="G113" s="52"/>
      <c r="H113" s="37"/>
      <c r="J113" s="86"/>
    </row>
    <row r="114" spans="1:10" ht="16.5" customHeight="1">
      <c r="A114" s="145" t="s">
        <v>9</v>
      </c>
      <c r="B114" s="146"/>
      <c r="C114" s="147"/>
      <c r="D114" s="130" t="s">
        <v>101</v>
      </c>
      <c r="E114" s="131"/>
      <c r="F114" s="39">
        <v>1005.87</v>
      </c>
      <c r="G114" s="52">
        <v>1</v>
      </c>
      <c r="H114" s="37" t="s">
        <v>32</v>
      </c>
      <c r="I114" s="75"/>
      <c r="J114" s="86"/>
    </row>
    <row r="115" spans="1:10" ht="16.5" customHeight="1">
      <c r="A115" s="89" t="s">
        <v>219</v>
      </c>
      <c r="B115" s="36"/>
      <c r="C115" s="44"/>
      <c r="D115" s="130" t="s">
        <v>220</v>
      </c>
      <c r="E115" s="131"/>
      <c r="F115" s="39">
        <v>1005.87</v>
      </c>
      <c r="G115" s="52">
        <v>0.9972833583713551</v>
      </c>
      <c r="H115" s="37"/>
      <c r="J115" s="86"/>
    </row>
    <row r="116" spans="1:10" ht="16.5" customHeight="1">
      <c r="A116" s="145" t="s">
        <v>10</v>
      </c>
      <c r="B116" s="146"/>
      <c r="C116" s="147"/>
      <c r="D116" s="130" t="s">
        <v>102</v>
      </c>
      <c r="E116" s="131"/>
      <c r="F116" s="39">
        <v>0</v>
      </c>
      <c r="G116" s="52">
        <v>0</v>
      </c>
      <c r="H116" s="37" t="s">
        <v>32</v>
      </c>
      <c r="J116" s="86"/>
    </row>
    <row r="117" spans="1:10" ht="18" customHeight="1">
      <c r="A117" s="145" t="s">
        <v>11</v>
      </c>
      <c r="B117" s="146"/>
      <c r="C117" s="147"/>
      <c r="D117" s="130" t="s">
        <v>103</v>
      </c>
      <c r="E117" s="131"/>
      <c r="F117" s="39">
        <v>0</v>
      </c>
      <c r="G117" s="52">
        <v>0</v>
      </c>
      <c r="H117" s="37" t="s">
        <v>32</v>
      </c>
      <c r="J117" s="86"/>
    </row>
    <row r="118" spans="1:10" ht="16.5" customHeight="1">
      <c r="A118" s="145" t="s">
        <v>12</v>
      </c>
      <c r="B118" s="146"/>
      <c r="C118" s="147">
        <v>0</v>
      </c>
      <c r="D118" s="130"/>
      <c r="E118" s="131"/>
      <c r="F118" s="39"/>
      <c r="G118" s="63"/>
      <c r="H118" s="37"/>
      <c r="J118" s="86"/>
    </row>
    <row r="119" spans="1:10" ht="16.5" customHeight="1">
      <c r="A119" s="145" t="s">
        <v>13</v>
      </c>
      <c r="B119" s="146"/>
      <c r="C119" s="147">
        <v>0</v>
      </c>
      <c r="D119" s="130" t="s">
        <v>104</v>
      </c>
      <c r="E119" s="131">
        <v>0</v>
      </c>
      <c r="F119" s="39">
        <v>0</v>
      </c>
      <c r="G119" s="63">
        <v>0</v>
      </c>
      <c r="H119" s="37" t="s">
        <v>32</v>
      </c>
      <c r="J119" s="86"/>
    </row>
    <row r="120" spans="1:10" ht="16.5" customHeight="1">
      <c r="A120" s="93" t="s">
        <v>106</v>
      </c>
      <c r="B120" s="94"/>
      <c r="C120" s="95"/>
      <c r="D120" s="130" t="s">
        <v>105</v>
      </c>
      <c r="E120" s="131"/>
      <c r="F120" s="24">
        <v>100861</v>
      </c>
      <c r="G120" s="85" t="s">
        <v>32</v>
      </c>
      <c r="H120" s="37" t="s">
        <v>32</v>
      </c>
      <c r="J120" s="86"/>
    </row>
    <row r="121" spans="1:10" ht="16.5" customHeight="1">
      <c r="A121" s="96" t="s">
        <v>107</v>
      </c>
      <c r="B121" s="97"/>
      <c r="C121" s="98"/>
      <c r="D121" s="151"/>
      <c r="E121" s="152"/>
      <c r="F121" s="69"/>
      <c r="G121" s="102"/>
      <c r="H121" s="103"/>
      <c r="J121" s="86"/>
    </row>
    <row r="122" spans="1:5" ht="12.75">
      <c r="A122" s="25" t="s">
        <v>3</v>
      </c>
      <c r="D122" s="131"/>
      <c r="E122" s="131"/>
    </row>
    <row r="123" spans="4:5" ht="12.75">
      <c r="D123" s="73"/>
      <c r="E123" s="73"/>
    </row>
    <row r="124" spans="4:5" ht="12.75">
      <c r="D124" s="73"/>
      <c r="E124" s="73"/>
    </row>
    <row r="125" spans="1:8" ht="12.75">
      <c r="A125" s="104" t="s">
        <v>113</v>
      </c>
      <c r="B125" s="104"/>
      <c r="C125" s="56" t="s">
        <v>109</v>
      </c>
      <c r="E125" s="26" t="s">
        <v>186</v>
      </c>
      <c r="F125" s="26"/>
      <c r="G125" s="25"/>
      <c r="H125" s="25"/>
    </row>
    <row r="126" spans="3:6" ht="12.75">
      <c r="C126" s="105" t="s">
        <v>110</v>
      </c>
      <c r="D126" s="26"/>
      <c r="F126" s="71"/>
    </row>
    <row r="127" spans="3:6" ht="12.75">
      <c r="C127" s="26"/>
      <c r="D127" s="26"/>
      <c r="F127" s="71"/>
    </row>
    <row r="128" spans="1:6" ht="12.75">
      <c r="A128" s="141" t="s">
        <v>111</v>
      </c>
      <c r="B128" s="141"/>
      <c r="C128" s="56" t="s">
        <v>109</v>
      </c>
      <c r="D128" s="26"/>
      <c r="E128" s="26" t="s">
        <v>4</v>
      </c>
      <c r="F128" s="71"/>
    </row>
    <row r="129" spans="1:6" ht="12.75">
      <c r="A129" s="87"/>
      <c r="B129" s="104"/>
      <c r="C129" s="105" t="s">
        <v>110</v>
      </c>
      <c r="D129" s="26"/>
      <c r="F129" s="71"/>
    </row>
    <row r="130" ht="12.75">
      <c r="A130" s="26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</sheetData>
  <mergeCells count="147">
    <mergeCell ref="D69:E69"/>
    <mergeCell ref="D70:E70"/>
    <mergeCell ref="D63:E63"/>
    <mergeCell ref="D64:E64"/>
    <mergeCell ref="D65:E65"/>
    <mergeCell ref="D71:E71"/>
    <mergeCell ref="D82:E82"/>
    <mergeCell ref="D78:E78"/>
    <mergeCell ref="D74:E74"/>
    <mergeCell ref="D73:E73"/>
    <mergeCell ref="D62:E62"/>
    <mergeCell ref="D55:E55"/>
    <mergeCell ref="D56:E56"/>
    <mergeCell ref="D58:E58"/>
    <mergeCell ref="D57:E57"/>
    <mergeCell ref="D59:E59"/>
    <mergeCell ref="D60:E60"/>
    <mergeCell ref="D61:E61"/>
    <mergeCell ref="D51:E51"/>
    <mergeCell ref="D52:E52"/>
    <mergeCell ref="D53:E53"/>
    <mergeCell ref="D54:E54"/>
    <mergeCell ref="A6:F6"/>
    <mergeCell ref="A7:F7"/>
    <mergeCell ref="A12:F12"/>
    <mergeCell ref="D41:E41"/>
    <mergeCell ref="A9:F9"/>
    <mergeCell ref="A14:F14"/>
    <mergeCell ref="A18:C18"/>
    <mergeCell ref="A25:C25"/>
    <mergeCell ref="A20:C20"/>
    <mergeCell ref="D18:E18"/>
    <mergeCell ref="A21:C21"/>
    <mergeCell ref="D21:E21"/>
    <mergeCell ref="A17:C17"/>
    <mergeCell ref="D25:E25"/>
    <mergeCell ref="A19:C19"/>
    <mergeCell ref="D24:E24"/>
    <mergeCell ref="A10:F10"/>
    <mergeCell ref="A11:F11"/>
    <mergeCell ref="A112:C112"/>
    <mergeCell ref="D90:E90"/>
    <mergeCell ref="D91:E91"/>
    <mergeCell ref="A92:C92"/>
    <mergeCell ref="A88:C88"/>
    <mergeCell ref="A27:C27"/>
    <mergeCell ref="A28:C28"/>
    <mergeCell ref="A29:C29"/>
    <mergeCell ref="A113:C113"/>
    <mergeCell ref="A13:F13"/>
    <mergeCell ref="A38:C38"/>
    <mergeCell ref="A87:C87"/>
    <mergeCell ref="D20:E20"/>
    <mergeCell ref="D19:E19"/>
    <mergeCell ref="D30:E30"/>
    <mergeCell ref="D32:E32"/>
    <mergeCell ref="D87:E87"/>
    <mergeCell ref="D67:E67"/>
    <mergeCell ref="A117:C117"/>
    <mergeCell ref="A114:C114"/>
    <mergeCell ref="A116:C116"/>
    <mergeCell ref="D122:E122"/>
    <mergeCell ref="A119:C119"/>
    <mergeCell ref="A118:C118"/>
    <mergeCell ref="D118:E118"/>
    <mergeCell ref="D121:E121"/>
    <mergeCell ref="D116:E116"/>
    <mergeCell ref="D115:E115"/>
    <mergeCell ref="D113:E113"/>
    <mergeCell ref="D112:E112"/>
    <mergeCell ref="D95:E95"/>
    <mergeCell ref="A1:F1"/>
    <mergeCell ref="A3:F3"/>
    <mergeCell ref="A5:F5"/>
    <mergeCell ref="A8:F8"/>
    <mergeCell ref="D17:E17"/>
    <mergeCell ref="A22:C22"/>
    <mergeCell ref="D22:E22"/>
    <mergeCell ref="A26:C26"/>
    <mergeCell ref="D72:E72"/>
    <mergeCell ref="D96:E96"/>
    <mergeCell ref="D88:E88"/>
    <mergeCell ref="A73:C73"/>
    <mergeCell ref="A79:C79"/>
    <mergeCell ref="D75:E75"/>
    <mergeCell ref="D76:E76"/>
    <mergeCell ref="D29:E29"/>
    <mergeCell ref="D68:E68"/>
    <mergeCell ref="D45:E45"/>
    <mergeCell ref="D23:E23"/>
    <mergeCell ref="D26:E26"/>
    <mergeCell ref="D27:E27"/>
    <mergeCell ref="D28:E28"/>
    <mergeCell ref="D40:E40"/>
    <mergeCell ref="D42:E42"/>
    <mergeCell ref="D43:E43"/>
    <mergeCell ref="D44:E44"/>
    <mergeCell ref="A31:C31"/>
    <mergeCell ref="D37:E37"/>
    <mergeCell ref="D39:E39"/>
    <mergeCell ref="D34:E34"/>
    <mergeCell ref="D35:E35"/>
    <mergeCell ref="D36:E36"/>
    <mergeCell ref="A32:C32"/>
    <mergeCell ref="D33:E33"/>
    <mergeCell ref="D38:E38"/>
    <mergeCell ref="D31:E31"/>
    <mergeCell ref="D97:E97"/>
    <mergeCell ref="D86:E86"/>
    <mergeCell ref="D79:E79"/>
    <mergeCell ref="D80:E80"/>
    <mergeCell ref="D84:E84"/>
    <mergeCell ref="D81:E81"/>
    <mergeCell ref="D92:E92"/>
    <mergeCell ref="D93:E93"/>
    <mergeCell ref="D89:E89"/>
    <mergeCell ref="D83:E83"/>
    <mergeCell ref="D46:E46"/>
    <mergeCell ref="D47:E47"/>
    <mergeCell ref="D49:E49"/>
    <mergeCell ref="D50:E50"/>
    <mergeCell ref="D48:E48"/>
    <mergeCell ref="A128:B128"/>
    <mergeCell ref="D111:E111"/>
    <mergeCell ref="D107:E107"/>
    <mergeCell ref="D108:E108"/>
    <mergeCell ref="D109:E109"/>
    <mergeCell ref="D110:E110"/>
    <mergeCell ref="D114:E114"/>
    <mergeCell ref="D119:E119"/>
    <mergeCell ref="D117:E117"/>
    <mergeCell ref="D120:E120"/>
    <mergeCell ref="D103:E103"/>
    <mergeCell ref="D104:E104"/>
    <mergeCell ref="D105:E105"/>
    <mergeCell ref="D100:E100"/>
    <mergeCell ref="D101:E101"/>
    <mergeCell ref="D106:E106"/>
    <mergeCell ref="D102:E102"/>
    <mergeCell ref="D99:E99"/>
    <mergeCell ref="A2:F2"/>
    <mergeCell ref="A4:F4"/>
    <mergeCell ref="D66:E66"/>
    <mergeCell ref="D98:E98"/>
    <mergeCell ref="D94:E94"/>
    <mergeCell ref="D77:E77"/>
    <mergeCell ref="D85:E85"/>
  </mergeCells>
  <printOptions/>
  <pageMargins left="0.3937007874015748" right="0.26" top="0.3937007874015748" bottom="0.1968503937007874" header="0.31496062992125984" footer="0.11811023622047245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blagovolina</cp:lastModifiedBy>
  <cp:lastPrinted>2008-07-03T08:20:07Z</cp:lastPrinted>
  <dcterms:created xsi:type="dcterms:W3CDTF">2003-04-25T05:37:48Z</dcterms:created>
  <dcterms:modified xsi:type="dcterms:W3CDTF">2008-07-03T08:20:28Z</dcterms:modified>
  <cp:category/>
  <cp:version/>
  <cp:contentType/>
  <cp:contentStatus/>
</cp:coreProperties>
</file>