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330" windowHeight="4530" activeTab="1"/>
  </bookViews>
  <sheets>
    <sheet name="черн" sheetId="1" r:id="rId1"/>
    <sheet name="291207" sheetId="2" r:id="rId2"/>
  </sheets>
  <definedNames/>
  <calcPr fullCalcOnLoad="1"/>
</workbook>
</file>

<file path=xl/sharedStrings.xml><?xml version="1.0" encoding="utf-8"?>
<sst xmlns="http://schemas.openxmlformats.org/spreadsheetml/2006/main" count="306" uniqueCount="138">
  <si>
    <t>(полное наименование управляющей компании)</t>
  </si>
  <si>
    <t>в том числе :</t>
  </si>
  <si>
    <t>Дебиторская задолженность</t>
  </si>
  <si>
    <t>Кредиторская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</si>
  <si>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</si>
  <si>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</si>
  <si>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</si>
  <si>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</si>
  <si>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</si>
  <si>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</si>
  <si>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</si>
  <si>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031</t>
  </si>
  <si>
    <t>032</t>
  </si>
  <si>
    <t>-акции</t>
  </si>
  <si>
    <t>-облигации</t>
  </si>
  <si>
    <t>040</t>
  </si>
  <si>
    <t>041</t>
  </si>
  <si>
    <t>042</t>
  </si>
  <si>
    <t>-векселя</t>
  </si>
  <si>
    <t>043</t>
  </si>
  <si>
    <t>050</t>
  </si>
  <si>
    <t>051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</si>
  <si>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</si>
  <si>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</si>
  <si>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>052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</si>
  <si>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</si>
  <si>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</si>
  <si>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053</t>
  </si>
  <si>
    <t>-прочая дебиторская задолженность</t>
  </si>
  <si>
    <t>054</t>
  </si>
  <si>
    <t>Инвестиционные паи паевых инвестиционных фондов</t>
  </si>
  <si>
    <t>-ценные бумаги иностранных государств</t>
  </si>
  <si>
    <t>060</t>
  </si>
  <si>
    <t>070</t>
  </si>
  <si>
    <t>071</t>
  </si>
  <si>
    <t>072</t>
  </si>
  <si>
    <t>-облигации иностранных комерческих организаций</t>
  </si>
  <si>
    <t>073</t>
  </si>
  <si>
    <t>074</t>
  </si>
  <si>
    <t>-ценные бумаги международных финансовых организаций</t>
  </si>
  <si>
    <t>Доли в российских обществах с ограниченной ответсвенностью</t>
  </si>
  <si>
    <t>-имущественные права на недвижимое имущество</t>
  </si>
  <si>
    <t>080</t>
  </si>
  <si>
    <t>090</t>
  </si>
  <si>
    <t>060 + 070 + 080 +090)</t>
  </si>
  <si>
    <t>ИТОГО ИМУЩЕСТВА : (строки 010 + 020 + 030 + 040 +050 +</t>
  </si>
  <si>
    <t>100</t>
  </si>
  <si>
    <t>БАЛАНС ИМУЩЕСТВА,</t>
  </si>
  <si>
    <t>СОСТАВЛЯЮЩЕГО ПАЕВОЙ ИНВЕСТИЦИОННЫЙ ФОНД</t>
  </si>
  <si>
    <t>(тыс. рублей)</t>
  </si>
  <si>
    <t>Имущество (обязательства)</t>
  </si>
  <si>
    <t>На начало года</t>
  </si>
  <si>
    <t>На конец года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</si>
  <si>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</si>
  <si>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</si>
  <si>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</si>
  <si>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</si>
  <si>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</si>
  <si>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011</t>
  </si>
  <si>
    <t>012</t>
  </si>
  <si>
    <t>Денежные средства в банковских вкладах, всего</t>
  </si>
  <si>
    <t>021</t>
  </si>
  <si>
    <t>022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</si>
  <si>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</si>
  <si>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</si>
  <si>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-иные ценные бумаги</t>
  </si>
  <si>
    <t>044</t>
  </si>
  <si>
    <t>Ценные бумаги иностранных эмитентов, всего</t>
  </si>
  <si>
    <t>-акции иностранных акционерных обществ</t>
  </si>
  <si>
    <t>Доходные вложения в материальные ценности, всего</t>
  </si>
  <si>
    <t>-объекты недвижимого имущества, кроме строящихся и реконструируемых объектов</t>
  </si>
  <si>
    <t>091</t>
  </si>
  <si>
    <t>092</t>
  </si>
  <si>
    <t>093</t>
  </si>
  <si>
    <t>094</t>
  </si>
  <si>
    <t>-строящиеся и реконструируемые объекты недвижимого имущества</t>
  </si>
  <si>
    <t>-проектно-сметная документация</t>
  </si>
  <si>
    <t>ОБЯЗАТЕЛЬСТВА, ИСПОЛНЕНИЕ КОТОРЫХ</t>
  </si>
  <si>
    <t>ОСУЩЕСТВЛЯЕТСЯ ЗА СЧЕТ ИМУЩЕСТВА,</t>
  </si>
  <si>
    <t>Резервы на выплату вознаграждений</t>
  </si>
  <si>
    <t xml:space="preserve">Инвестиционные паи </t>
  </si>
  <si>
    <t>110</t>
  </si>
  <si>
    <t>120</t>
  </si>
  <si>
    <t>130</t>
  </si>
  <si>
    <t>ИТОГО СУММА ОБЯЗАТЕЛЬСТВ:  (строки 110 + 120 + 130)</t>
  </si>
  <si>
    <t>140</t>
  </si>
  <si>
    <t>___________________</t>
  </si>
  <si>
    <t>подпись</t>
  </si>
  <si>
    <t>Главный бухгалтер ООО "УК"АГАНА"</t>
  </si>
  <si>
    <t>Гелюта И.Ф.</t>
  </si>
  <si>
    <t>Генеральный директор ООО "УК "АГАНА"</t>
  </si>
  <si>
    <t>031.1</t>
  </si>
  <si>
    <t>031.2</t>
  </si>
  <si>
    <t>031.3</t>
  </si>
  <si>
    <t>031.4</t>
  </si>
  <si>
    <t>031.5</t>
  </si>
  <si>
    <t>031.6</t>
  </si>
  <si>
    <t>1-01-00077-А</t>
  </si>
  <si>
    <t>1-01-40155-F</t>
  </si>
  <si>
    <t>ООО "Алор+"</t>
  </si>
  <si>
    <t>051.1</t>
  </si>
  <si>
    <t>ОАО АКБ "РОСБАНК"</t>
  </si>
  <si>
    <t>011.1</t>
  </si>
  <si>
    <t>ОАО "Газпром" ао</t>
  </si>
  <si>
    <t>под управлением ООО "Управляющая компания "АГАНА"</t>
  </si>
  <si>
    <t>Открытый индексный паевой инвестиционный фонд "АГАНА-Индекс ММВБ"</t>
  </si>
  <si>
    <t>(тип и полное название паевого инвестиционного фонда)</t>
  </si>
  <si>
    <t>Федеральная комиссия по рынку ценных бумаг № 0217-14282054 от 16.06.2004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</si>
  <si>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</si>
  <si>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</si>
  <si>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</si>
  <si>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119017, РФ, г.Москва, Старомонетный пер., д.9, стр.1, (495) 363-16-62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</si>
  <si>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</si>
  <si>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</si>
  <si>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</si>
  <si>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ЗАО АБ "Газпромбанк"</t>
  </si>
  <si>
    <t>011.2</t>
  </si>
  <si>
    <t>1-02-00028-A</t>
  </si>
  <si>
    <t>1-01-04715-A</t>
  </si>
  <si>
    <t>10301481B</t>
  </si>
  <si>
    <t>1-01-00155-A</t>
  </si>
  <si>
    <t>ОАО "Лукойл" ао</t>
  </si>
  <si>
    <t>ОАО "Мобильные ТелеСистемы" ао</t>
  </si>
  <si>
    <t>ОАО "Сургутнефтегаз" ао</t>
  </si>
  <si>
    <t>ОАО "Горно-металл. Комп. "Норильский никель" ао</t>
  </si>
  <si>
    <t>Акц. Комм. Сберег. банк  Росс. Федерации (ОАО) ао</t>
  </si>
  <si>
    <t>ОАО РАО "ЕЭС России" ао</t>
  </si>
  <si>
    <t>1-01-00034-A</t>
  </si>
  <si>
    <t>ОАО "НК "Роснефть"</t>
  </si>
  <si>
    <t>1-02-00122-A</t>
  </si>
  <si>
    <t>041.1</t>
  </si>
  <si>
    <t>041.2</t>
  </si>
  <si>
    <t>041.3</t>
  </si>
  <si>
    <t>041.4</t>
  </si>
  <si>
    <t>041.5</t>
  </si>
  <si>
    <t>041.6</t>
  </si>
  <si>
    <t>041.7</t>
  </si>
  <si>
    <t>041.8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</si>
</sst>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2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" fontId="6" fillId="0" borderId="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" fontId="0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" fontId="0" fillId="2" borderId="4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right"/>
    </xf>
    <xf numFmtId="4" fontId="0" fillId="4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4" fontId="8" fillId="0" borderId="7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="85" zoomScaleNormal="85" workbookViewId="0" topLeftCell="A58">
      <selection activeCell="G46" sqref="G46"/>
    </sheetView>
  </sheetViews>
  <sheetFormatPr defaultColWidth="9.00390625" defaultRowHeight="12.75"/>
  <cols>
    <col min="1" max="1" width="61.125" style="0" customWidth="1"/>
    <col min="2" max="2" width="7.125" style="0" customWidth="1"/>
    <col min="3" max="3" width="20.75390625" style="0" bestFit="1" customWidth="1"/>
    <col min="4" max="4" width="12.00390625" style="0" hidden="1" customWidth="1"/>
    <col min="5" max="5" width="14.00390625" style="0" bestFit="1" customWidth="1"/>
    <col min="6" max="6" width="14.375" style="52" customWidth="1"/>
    <col min="7" max="7" width="13.25390625" style="19" bestFit="1" customWidth="1"/>
    <col min="8" max="8" width="10.25390625" style="0" bestFit="1" customWidth="1"/>
    <col min="9" max="9" width="15.75390625" style="0" bestFit="1" customWidth="1"/>
    <col min="10" max="12" width="13.875" style="0" bestFit="1" customWidth="1"/>
  </cols>
  <sheetData>
    <row r="1" spans="1:7" ht="20.25">
      <c r="A1" s="106" t="s">
        <v>47</v>
      </c>
      <c r="B1" s="106"/>
      <c r="C1" s="106"/>
      <c r="D1" s="106"/>
      <c r="E1" s="106"/>
      <c r="F1" s="106"/>
      <c r="G1" s="18"/>
    </row>
    <row r="2" spans="1:6" ht="20.25">
      <c r="A2" s="41"/>
      <c r="B2" s="41" t="s">
        <v>48</v>
      </c>
      <c r="C2" s="41"/>
      <c r="D2" s="41"/>
      <c r="E2" s="41"/>
      <c r="F2" s="41"/>
    </row>
    <row r="3" spans="1:6" ht="15.75">
      <c r="A3" s="107" t="s">
        <v>105</v>
      </c>
      <c r="B3" s="107"/>
      <c r="C3" s="107"/>
      <c r="D3" s="107"/>
      <c r="E3" s="107"/>
      <c r="F3" s="107"/>
    </row>
    <row r="4" spans="1:6" ht="15.75">
      <c r="A4" s="107" t="s">
        <v>104</v>
      </c>
      <c r="B4" s="107"/>
      <c r="C4" s="107"/>
      <c r="D4" s="107"/>
      <c r="E4" s="107"/>
      <c r="F4" s="107"/>
    </row>
    <row r="5" spans="1:6" ht="12.75">
      <c r="A5" s="96" t="s">
        <v>106</v>
      </c>
      <c r="B5" s="96"/>
      <c r="C5" s="96"/>
      <c r="D5" s="96"/>
      <c r="E5" s="96"/>
      <c r="F5" s="96"/>
    </row>
    <row r="6" spans="1:6" ht="15.75">
      <c r="A6" s="107" t="s">
        <v>107</v>
      </c>
      <c r="B6" s="94"/>
      <c r="C6" s="94"/>
      <c r="D6" s="94"/>
      <c r="E6" s="94"/>
      <c r="F6" s="94"/>
    </row>
    <row r="7" spans="1:6" ht="12.75">
      <c r="A7" s="96" t="s">
        <v>108</v>
      </c>
      <c r="B7" s="96"/>
      <c r="C7" s="96"/>
      <c r="D7" s="96"/>
      <c r="E7" s="96"/>
      <c r="F7" s="96"/>
    </row>
    <row r="8" spans="1:6" ht="12.75">
      <c r="A8" s="96" t="s">
        <v>109</v>
      </c>
      <c r="B8" s="96"/>
      <c r="C8" s="96"/>
      <c r="D8" s="96"/>
      <c r="E8" s="96"/>
      <c r="F8" s="96"/>
    </row>
    <row r="9" spans="1:6" ht="15.75">
      <c r="A9" s="95" t="s">
        <v>110</v>
      </c>
      <c r="B9" s="95"/>
      <c r="C9" s="95"/>
      <c r="D9" s="95"/>
      <c r="E9" s="95"/>
      <c r="F9" s="95"/>
    </row>
    <row r="10" spans="1:6" ht="12.75">
      <c r="A10" s="96" t="s">
        <v>0</v>
      </c>
      <c r="B10" s="96"/>
      <c r="C10" s="96"/>
      <c r="D10" s="96"/>
      <c r="E10" s="96"/>
      <c r="F10" s="96"/>
    </row>
    <row r="11" spans="1:6" ht="15.75">
      <c r="A11" s="95" t="s">
        <v>111</v>
      </c>
      <c r="B11" s="95"/>
      <c r="C11" s="95"/>
      <c r="D11" s="95"/>
      <c r="E11" s="95"/>
      <c r="F11" s="95"/>
    </row>
    <row r="12" spans="1:6" ht="12.75">
      <c r="A12" s="96" t="s">
        <v>112</v>
      </c>
      <c r="B12" s="96"/>
      <c r="C12" s="96"/>
      <c r="D12" s="96"/>
      <c r="E12" s="96"/>
      <c r="F12" s="96"/>
    </row>
    <row r="13" spans="1:6" ht="15.75">
      <c r="A13" s="95" t="s">
        <v>7</v>
      </c>
      <c r="B13" s="95"/>
      <c r="C13" s="95"/>
      <c r="D13" s="95"/>
      <c r="E13" s="95"/>
      <c r="F13" s="95"/>
    </row>
    <row r="14" spans="1:6" ht="12.75">
      <c r="A14" s="96" t="s">
        <v>113</v>
      </c>
      <c r="B14" s="96"/>
      <c r="C14" s="96"/>
      <c r="D14" s="96"/>
      <c r="E14" s="96"/>
      <c r="F14" s="96"/>
    </row>
    <row r="15" spans="1:6" ht="12.75">
      <c r="A15" s="96" t="s">
        <v>114</v>
      </c>
      <c r="B15" s="96"/>
      <c r="C15" s="96"/>
      <c r="D15" s="96"/>
      <c r="E15" s="96"/>
      <c r="F15" s="96"/>
    </row>
    <row r="16" spans="1:6" ht="11.25" customHeight="1">
      <c r="A16" s="6"/>
      <c r="B16" s="6"/>
      <c r="C16" s="6"/>
      <c r="D16" s="6"/>
      <c r="E16" s="6"/>
      <c r="F16" s="42"/>
    </row>
    <row r="17" spans="1:6" ht="12" customHeight="1">
      <c r="A17" s="1"/>
      <c r="B17" s="1"/>
      <c r="C17" s="1"/>
      <c r="D17" s="1"/>
      <c r="E17" s="1"/>
      <c r="F17" s="43" t="s">
        <v>49</v>
      </c>
    </row>
    <row r="18" spans="1:8" ht="39.75" customHeight="1">
      <c r="A18" s="100" t="s">
        <v>50</v>
      </c>
      <c r="B18" s="101"/>
      <c r="C18" s="102"/>
      <c r="D18" s="103" t="s">
        <v>6</v>
      </c>
      <c r="E18" s="104"/>
      <c r="F18" s="48" t="s">
        <v>51</v>
      </c>
      <c r="G18" s="20" t="s">
        <v>52</v>
      </c>
      <c r="H18" s="2"/>
    </row>
    <row r="19" spans="1:7" ht="12.75">
      <c r="A19" s="98">
        <v>1</v>
      </c>
      <c r="B19" s="99"/>
      <c r="C19" s="105"/>
      <c r="D19" s="98">
        <v>2</v>
      </c>
      <c r="E19" s="105"/>
      <c r="F19" s="49">
        <v>3</v>
      </c>
      <c r="G19" s="21">
        <v>4</v>
      </c>
    </row>
    <row r="20" spans="1:7" ht="21" customHeight="1">
      <c r="A20" s="125" t="s">
        <v>53</v>
      </c>
      <c r="B20" s="126"/>
      <c r="C20" s="97"/>
      <c r="D20" s="98"/>
      <c r="E20" s="99"/>
      <c r="F20" s="50"/>
      <c r="G20" s="22"/>
    </row>
    <row r="21" spans="1:7" ht="18" customHeight="1">
      <c r="A21" s="117" t="s">
        <v>54</v>
      </c>
      <c r="B21" s="118"/>
      <c r="C21" s="119"/>
      <c r="D21" s="108" t="s">
        <v>8</v>
      </c>
      <c r="E21" s="111"/>
      <c r="F21" s="45">
        <v>325.9</v>
      </c>
      <c r="G21" s="16">
        <f>G23</f>
        <v>1671.1215</v>
      </c>
    </row>
    <row r="22" spans="1:7" ht="18" customHeight="1">
      <c r="A22" s="117" t="s">
        <v>55</v>
      </c>
      <c r="B22" s="118"/>
      <c r="C22" s="119"/>
      <c r="D22" s="108"/>
      <c r="E22" s="111"/>
      <c r="F22" s="44"/>
      <c r="G22" s="23"/>
    </row>
    <row r="23" spans="1:7" ht="18" customHeight="1">
      <c r="A23" s="114" t="s">
        <v>56</v>
      </c>
      <c r="B23" s="115"/>
      <c r="C23" s="116"/>
      <c r="D23" s="108" t="s">
        <v>58</v>
      </c>
      <c r="E23" s="111"/>
      <c r="F23" s="44">
        <v>325.9</v>
      </c>
      <c r="G23" s="23">
        <f>G24+G25</f>
        <v>1671.1215</v>
      </c>
    </row>
    <row r="24" spans="1:7" ht="18" customHeight="1">
      <c r="A24" s="40" t="s">
        <v>101</v>
      </c>
      <c r="B24" s="54"/>
      <c r="C24" s="55"/>
      <c r="D24" s="108" t="s">
        <v>102</v>
      </c>
      <c r="E24" s="109"/>
      <c r="F24" s="44">
        <v>325.9</v>
      </c>
      <c r="G24" s="23">
        <f>450515.78/1000</f>
        <v>450.51578</v>
      </c>
    </row>
    <row r="25" spans="1:7" ht="18" customHeight="1">
      <c r="A25" s="40" t="s">
        <v>115</v>
      </c>
      <c r="B25" s="54"/>
      <c r="C25" s="55"/>
      <c r="D25" s="108" t="s">
        <v>116</v>
      </c>
      <c r="E25" s="109"/>
      <c r="F25" s="44"/>
      <c r="G25" s="23">
        <f>1220605.72/1000</f>
        <v>1220.60572</v>
      </c>
    </row>
    <row r="26" spans="1:7" ht="18" customHeight="1">
      <c r="A26" s="114" t="s">
        <v>57</v>
      </c>
      <c r="B26" s="115"/>
      <c r="C26" s="116"/>
      <c r="D26" s="108" t="s">
        <v>59</v>
      </c>
      <c r="E26" s="111"/>
      <c r="F26" s="44">
        <v>0</v>
      </c>
      <c r="G26" s="23">
        <v>0</v>
      </c>
    </row>
    <row r="27" spans="1:7" ht="18" customHeight="1">
      <c r="A27" s="117" t="s">
        <v>60</v>
      </c>
      <c r="B27" s="118"/>
      <c r="C27" s="119"/>
      <c r="D27" s="108" t="s">
        <v>9</v>
      </c>
      <c r="E27" s="111"/>
      <c r="F27" s="44">
        <v>0</v>
      </c>
      <c r="G27" s="23">
        <v>0</v>
      </c>
    </row>
    <row r="28" spans="1:7" ht="18" customHeight="1">
      <c r="A28" s="117" t="s">
        <v>55</v>
      </c>
      <c r="B28" s="118"/>
      <c r="C28" s="119"/>
      <c r="D28" s="108"/>
      <c r="E28" s="111"/>
      <c r="F28" s="44"/>
      <c r="G28" s="23"/>
    </row>
    <row r="29" spans="1:7" ht="18" customHeight="1">
      <c r="A29" s="114" t="s">
        <v>56</v>
      </c>
      <c r="B29" s="115"/>
      <c r="C29" s="116"/>
      <c r="D29" s="108" t="s">
        <v>61</v>
      </c>
      <c r="E29" s="111"/>
      <c r="F29" s="44">
        <v>0</v>
      </c>
      <c r="G29" s="23">
        <v>0</v>
      </c>
    </row>
    <row r="30" spans="1:7" ht="18" customHeight="1">
      <c r="A30" s="114" t="s">
        <v>57</v>
      </c>
      <c r="B30" s="115"/>
      <c r="C30" s="116"/>
      <c r="D30" s="108" t="s">
        <v>62</v>
      </c>
      <c r="E30" s="111"/>
      <c r="F30" s="44">
        <v>0</v>
      </c>
      <c r="G30" s="23">
        <v>0</v>
      </c>
    </row>
    <row r="31" spans="1:7" ht="15" customHeight="1">
      <c r="A31" s="5" t="s">
        <v>63</v>
      </c>
      <c r="B31" s="4"/>
      <c r="C31" s="29"/>
      <c r="D31" s="108" t="s">
        <v>10</v>
      </c>
      <c r="E31" s="111">
        <v>0</v>
      </c>
      <c r="F31" s="45">
        <v>124438.83</v>
      </c>
      <c r="G31" s="16">
        <f>G33</f>
        <v>0</v>
      </c>
    </row>
    <row r="32" spans="1:7" ht="17.25" customHeight="1">
      <c r="A32" s="117" t="s">
        <v>1</v>
      </c>
      <c r="B32" s="118"/>
      <c r="C32" s="119">
        <v>0</v>
      </c>
      <c r="D32" s="108"/>
      <c r="E32" s="111"/>
      <c r="F32" s="58"/>
      <c r="G32" s="24"/>
    </row>
    <row r="33" spans="1:7" ht="15.75" customHeight="1">
      <c r="A33" s="114" t="s">
        <v>13</v>
      </c>
      <c r="B33" s="115"/>
      <c r="C33" s="116">
        <v>0</v>
      </c>
      <c r="D33" s="108" t="s">
        <v>11</v>
      </c>
      <c r="E33" s="111"/>
      <c r="F33" s="58">
        <v>124438.83</v>
      </c>
      <c r="G33" s="24">
        <v>0</v>
      </c>
    </row>
    <row r="34" spans="1:9" ht="16.5" customHeight="1">
      <c r="A34" s="114" t="s">
        <v>14</v>
      </c>
      <c r="B34" s="115"/>
      <c r="C34" s="116"/>
      <c r="D34" s="108" t="s">
        <v>12</v>
      </c>
      <c r="E34" s="111">
        <v>0</v>
      </c>
      <c r="F34" s="58">
        <v>0</v>
      </c>
      <c r="G34" s="24">
        <v>0</v>
      </c>
      <c r="I34" s="37"/>
    </row>
    <row r="35" spans="1:9" ht="18" customHeight="1">
      <c r="A35" s="120" t="s">
        <v>64</v>
      </c>
      <c r="B35" s="121"/>
      <c r="C35" s="122"/>
      <c r="D35" s="108" t="s">
        <v>15</v>
      </c>
      <c r="E35" s="111"/>
      <c r="F35" s="45">
        <v>0</v>
      </c>
      <c r="G35" s="16">
        <f>G37+G46+G47+G48</f>
        <v>106360.11693999999</v>
      </c>
      <c r="I35" s="37"/>
    </row>
    <row r="36" spans="1:9" ht="16.5" customHeight="1">
      <c r="A36" s="117" t="s">
        <v>1</v>
      </c>
      <c r="B36" s="118"/>
      <c r="C36" s="119">
        <v>0</v>
      </c>
      <c r="D36" s="108"/>
      <c r="E36" s="111"/>
      <c r="F36" s="58"/>
      <c r="G36" s="24"/>
      <c r="I36" s="37"/>
    </row>
    <row r="37" spans="1:9" ht="16.5" customHeight="1">
      <c r="A37" s="114" t="s">
        <v>13</v>
      </c>
      <c r="B37" s="115"/>
      <c r="C37" s="116">
        <v>0</v>
      </c>
      <c r="D37" s="108" t="s">
        <v>16</v>
      </c>
      <c r="E37" s="111"/>
      <c r="F37" s="58">
        <v>0</v>
      </c>
      <c r="G37" s="24">
        <f>106360116.94/1000</f>
        <v>106360.11693999999</v>
      </c>
      <c r="I37" s="37"/>
    </row>
    <row r="38" spans="1:9" ht="16.5" customHeight="1">
      <c r="A38" s="63" t="s">
        <v>103</v>
      </c>
      <c r="B38" s="61"/>
      <c r="C38" s="62" t="s">
        <v>117</v>
      </c>
      <c r="D38" s="92"/>
      <c r="E38" s="27" t="s">
        <v>130</v>
      </c>
      <c r="F38" s="58"/>
      <c r="G38" s="24">
        <f>15970919.75/1000</f>
        <v>15970.91975</v>
      </c>
      <c r="I38" s="37"/>
    </row>
    <row r="39" spans="1:9" ht="16.5" customHeight="1">
      <c r="A39" s="63" t="s">
        <v>124</v>
      </c>
      <c r="B39" s="61"/>
      <c r="C39" s="62" t="s">
        <v>98</v>
      </c>
      <c r="D39" s="92"/>
      <c r="E39" s="27" t="s">
        <v>131</v>
      </c>
      <c r="F39" s="58"/>
      <c r="G39" s="24">
        <f>7879746.22/1000</f>
        <v>7879.74622</v>
      </c>
      <c r="I39" s="37"/>
    </row>
    <row r="40" spans="1:9" ht="16.5" customHeight="1">
      <c r="A40" s="63" t="s">
        <v>121</v>
      </c>
      <c r="B40" s="61"/>
      <c r="C40" s="62" t="s">
        <v>97</v>
      </c>
      <c r="D40" s="92"/>
      <c r="E40" s="27" t="s">
        <v>132</v>
      </c>
      <c r="F40" s="58"/>
      <c r="G40" s="24">
        <f>15466139.64/1000</f>
        <v>15466.139640000001</v>
      </c>
      <c r="I40" s="37"/>
    </row>
    <row r="41" spans="1:9" ht="16.5" customHeight="1">
      <c r="A41" s="63" t="s">
        <v>122</v>
      </c>
      <c r="B41" s="61"/>
      <c r="C41" s="62" t="s">
        <v>118</v>
      </c>
      <c r="D41" s="92"/>
      <c r="E41" s="27" t="s">
        <v>133</v>
      </c>
      <c r="F41" s="58"/>
      <c r="G41" s="24">
        <f>7011933.06/1000</f>
        <v>7011.933059999999</v>
      </c>
      <c r="I41" s="37"/>
    </row>
    <row r="42" spans="1:9" ht="16.5" customHeight="1">
      <c r="A42" s="63" t="s">
        <v>125</v>
      </c>
      <c r="B42" s="61"/>
      <c r="C42" s="62" t="s">
        <v>119</v>
      </c>
      <c r="D42" s="92"/>
      <c r="E42" s="27" t="s">
        <v>134</v>
      </c>
      <c r="F42" s="58"/>
      <c r="G42" s="24">
        <f>14479821.72/1000</f>
        <v>14479.82172</v>
      </c>
      <c r="I42" s="37"/>
    </row>
    <row r="43" spans="1:9" ht="16.5" customHeight="1">
      <c r="A43" s="63" t="s">
        <v>123</v>
      </c>
      <c r="B43" s="61"/>
      <c r="C43" s="62" t="s">
        <v>120</v>
      </c>
      <c r="D43" s="92"/>
      <c r="E43" s="27" t="s">
        <v>135</v>
      </c>
      <c r="F43" s="58"/>
      <c r="G43" s="24">
        <f>6030926/1000</f>
        <v>6030.926</v>
      </c>
      <c r="I43" s="37"/>
    </row>
    <row r="44" spans="1:9" ht="16.5" customHeight="1">
      <c r="A44" s="57" t="s">
        <v>126</v>
      </c>
      <c r="B44" s="8"/>
      <c r="C44" s="28" t="s">
        <v>127</v>
      </c>
      <c r="D44" s="92"/>
      <c r="E44" s="27" t="s">
        <v>136</v>
      </c>
      <c r="F44" s="58"/>
      <c r="G44" s="24">
        <f>5688235.8/1000</f>
        <v>5688.2357999999995</v>
      </c>
      <c r="I44" s="37"/>
    </row>
    <row r="45" spans="1:9" ht="16.5" customHeight="1">
      <c r="A45" s="57" t="s">
        <v>128</v>
      </c>
      <c r="B45" s="8"/>
      <c r="C45" s="28" t="s">
        <v>129</v>
      </c>
      <c r="D45" s="92"/>
      <c r="E45" s="27" t="s">
        <v>137</v>
      </c>
      <c r="F45" s="58"/>
      <c r="G45" s="24">
        <f>5798281.23/1000</f>
        <v>5798.2812300000005</v>
      </c>
      <c r="I45" s="37"/>
    </row>
    <row r="46" spans="1:9" ht="16.5" customHeight="1">
      <c r="A46" s="114" t="s">
        <v>14</v>
      </c>
      <c r="B46" s="115"/>
      <c r="C46" s="116"/>
      <c r="D46" s="108" t="s">
        <v>17</v>
      </c>
      <c r="E46" s="111"/>
      <c r="F46" s="59">
        <v>0</v>
      </c>
      <c r="G46" s="25">
        <v>0</v>
      </c>
      <c r="I46" s="37"/>
    </row>
    <row r="47" spans="1:9" ht="16.5" customHeight="1">
      <c r="A47" s="7" t="s">
        <v>18</v>
      </c>
      <c r="B47" s="8"/>
      <c r="C47" s="28"/>
      <c r="D47" s="108" t="s">
        <v>19</v>
      </c>
      <c r="E47" s="111"/>
      <c r="F47" s="59">
        <v>0</v>
      </c>
      <c r="G47" s="25">
        <v>0</v>
      </c>
      <c r="I47" s="37"/>
    </row>
    <row r="48" spans="1:9" ht="16.5" customHeight="1">
      <c r="A48" s="114" t="s">
        <v>65</v>
      </c>
      <c r="B48" s="115"/>
      <c r="C48" s="116"/>
      <c r="D48" s="108" t="s">
        <v>66</v>
      </c>
      <c r="E48" s="111"/>
      <c r="F48" s="59">
        <v>0</v>
      </c>
      <c r="G48" s="25">
        <v>0</v>
      </c>
      <c r="I48" s="37"/>
    </row>
    <row r="49" spans="1:9" ht="16.5" customHeight="1">
      <c r="A49" s="120" t="s">
        <v>2</v>
      </c>
      <c r="B49" s="121"/>
      <c r="C49" s="122"/>
      <c r="D49" s="108" t="s">
        <v>20</v>
      </c>
      <c r="E49" s="111">
        <v>0</v>
      </c>
      <c r="F49" s="45">
        <v>2448.36</v>
      </c>
      <c r="G49" s="16">
        <f>G51+G53+G54+G56</f>
        <v>9.54718</v>
      </c>
      <c r="I49" s="37"/>
    </row>
    <row r="50" spans="1:9" ht="16.5" customHeight="1">
      <c r="A50" s="117" t="s">
        <v>1</v>
      </c>
      <c r="B50" s="118"/>
      <c r="C50" s="119">
        <v>0</v>
      </c>
      <c r="D50" s="108"/>
      <c r="E50" s="111"/>
      <c r="F50" s="58"/>
      <c r="G50" s="151"/>
      <c r="I50" s="37"/>
    </row>
    <row r="51" spans="1:9" ht="16.5" customHeight="1">
      <c r="A51" s="114" t="s">
        <v>22</v>
      </c>
      <c r="B51" s="115"/>
      <c r="C51" s="116"/>
      <c r="D51" s="108" t="s">
        <v>21</v>
      </c>
      <c r="E51" s="111"/>
      <c r="F51" s="60">
        <v>2448.36</v>
      </c>
      <c r="G51" s="56">
        <f>G52</f>
        <v>9.54718</v>
      </c>
      <c r="I51" s="37"/>
    </row>
    <row r="52" spans="1:9" ht="16.5" customHeight="1">
      <c r="A52" s="57" t="s">
        <v>99</v>
      </c>
      <c r="B52" s="8"/>
      <c r="C52" s="28"/>
      <c r="D52" s="108" t="s">
        <v>100</v>
      </c>
      <c r="E52" s="109"/>
      <c r="F52" s="60">
        <v>2448.36</v>
      </c>
      <c r="G52" s="56">
        <f>9547.18/1000</f>
        <v>9.54718</v>
      </c>
      <c r="I52" s="37"/>
    </row>
    <row r="53" spans="1:9" ht="16.5" customHeight="1">
      <c r="A53" s="114" t="s">
        <v>23</v>
      </c>
      <c r="B53" s="115"/>
      <c r="C53" s="116"/>
      <c r="D53" s="108" t="s">
        <v>24</v>
      </c>
      <c r="E53" s="111"/>
      <c r="F53" s="58">
        <v>0</v>
      </c>
      <c r="G53" s="24">
        <v>0</v>
      </c>
      <c r="I53" s="37"/>
    </row>
    <row r="54" spans="1:9" ht="18" customHeight="1">
      <c r="A54" s="114" t="s">
        <v>25</v>
      </c>
      <c r="B54" s="115"/>
      <c r="C54" s="116"/>
      <c r="D54" s="108" t="s">
        <v>27</v>
      </c>
      <c r="E54" s="111"/>
      <c r="F54" s="58">
        <v>0</v>
      </c>
      <c r="G54" s="24"/>
      <c r="I54" s="37"/>
    </row>
    <row r="55" spans="1:9" ht="16.5" customHeight="1">
      <c r="A55" s="114" t="s">
        <v>26</v>
      </c>
      <c r="B55" s="115"/>
      <c r="C55" s="116">
        <v>0</v>
      </c>
      <c r="D55" s="108"/>
      <c r="E55" s="111"/>
      <c r="F55" s="58"/>
      <c r="G55" s="24"/>
      <c r="I55" s="37"/>
    </row>
    <row r="56" spans="1:9" ht="16.5" customHeight="1">
      <c r="A56" s="114" t="s">
        <v>28</v>
      </c>
      <c r="B56" s="115"/>
      <c r="C56" s="116">
        <v>0</v>
      </c>
      <c r="D56" s="108" t="s">
        <v>29</v>
      </c>
      <c r="E56" s="111">
        <v>0</v>
      </c>
      <c r="F56" s="58">
        <v>0</v>
      </c>
      <c r="G56" s="24">
        <v>0</v>
      </c>
      <c r="I56" s="37"/>
    </row>
    <row r="57" spans="1:9" ht="16.5" customHeight="1">
      <c r="A57" s="7" t="s">
        <v>30</v>
      </c>
      <c r="B57" s="8"/>
      <c r="C57" s="28"/>
      <c r="D57" s="108" t="s">
        <v>32</v>
      </c>
      <c r="E57" s="111"/>
      <c r="F57" s="58">
        <v>0</v>
      </c>
      <c r="G57" s="24">
        <v>0</v>
      </c>
      <c r="I57" s="37"/>
    </row>
    <row r="58" spans="1:9" ht="16.5" customHeight="1">
      <c r="A58" s="7" t="s">
        <v>67</v>
      </c>
      <c r="B58" s="8"/>
      <c r="C58" s="28"/>
      <c r="D58" s="108" t="s">
        <v>33</v>
      </c>
      <c r="E58" s="111"/>
      <c r="F58" s="58">
        <v>0</v>
      </c>
      <c r="G58" s="24">
        <v>0</v>
      </c>
      <c r="I58" s="37"/>
    </row>
    <row r="59" spans="1:9" ht="16.5" customHeight="1">
      <c r="A59" s="7" t="s">
        <v>1</v>
      </c>
      <c r="B59" s="8"/>
      <c r="C59" s="28"/>
      <c r="D59" s="108"/>
      <c r="E59" s="111"/>
      <c r="F59" s="58"/>
      <c r="G59" s="24"/>
      <c r="I59" s="37"/>
    </row>
    <row r="60" spans="1:9" ht="16.5" customHeight="1">
      <c r="A60" s="7" t="s">
        <v>31</v>
      </c>
      <c r="B60" s="8"/>
      <c r="C60" s="28"/>
      <c r="D60" s="108" t="s">
        <v>34</v>
      </c>
      <c r="E60" s="111"/>
      <c r="F60" s="58">
        <v>0</v>
      </c>
      <c r="G60" s="24">
        <v>0</v>
      </c>
      <c r="I60" s="37"/>
    </row>
    <row r="61" spans="1:9" ht="16.5" customHeight="1">
      <c r="A61" s="7" t="s">
        <v>39</v>
      </c>
      <c r="B61" s="8"/>
      <c r="C61" s="28"/>
      <c r="D61" s="108" t="s">
        <v>35</v>
      </c>
      <c r="E61" s="111"/>
      <c r="F61" s="58">
        <v>0</v>
      </c>
      <c r="G61" s="24">
        <v>0</v>
      </c>
      <c r="I61" s="37"/>
    </row>
    <row r="62" spans="1:9" ht="16.5" customHeight="1">
      <c r="A62" s="7" t="s">
        <v>68</v>
      </c>
      <c r="B62" s="8"/>
      <c r="C62" s="28"/>
      <c r="D62" s="108" t="s">
        <v>37</v>
      </c>
      <c r="E62" s="111"/>
      <c r="F62" s="58">
        <v>0</v>
      </c>
      <c r="G62" s="24">
        <v>0</v>
      </c>
      <c r="I62" s="37"/>
    </row>
    <row r="63" spans="1:9" ht="16.5" customHeight="1">
      <c r="A63" s="7" t="s">
        <v>36</v>
      </c>
      <c r="B63" s="8"/>
      <c r="C63" s="28"/>
      <c r="D63" s="108" t="s">
        <v>38</v>
      </c>
      <c r="E63" s="111"/>
      <c r="F63" s="58">
        <v>0</v>
      </c>
      <c r="G63" s="24">
        <v>0</v>
      </c>
      <c r="I63" s="37"/>
    </row>
    <row r="64" spans="1:9" ht="16.5" customHeight="1">
      <c r="A64" s="7" t="s">
        <v>40</v>
      </c>
      <c r="B64" s="8"/>
      <c r="C64" s="28"/>
      <c r="D64" s="108" t="s">
        <v>42</v>
      </c>
      <c r="E64" s="111"/>
      <c r="F64" s="58">
        <v>0</v>
      </c>
      <c r="G64" s="24">
        <v>0</v>
      </c>
      <c r="I64" s="37"/>
    </row>
    <row r="65" spans="1:9" ht="16.5" customHeight="1">
      <c r="A65" s="7" t="s">
        <v>69</v>
      </c>
      <c r="B65" s="8"/>
      <c r="C65" s="28"/>
      <c r="D65" s="108" t="s">
        <v>43</v>
      </c>
      <c r="E65" s="111"/>
      <c r="F65" s="58">
        <v>0</v>
      </c>
      <c r="G65" s="24">
        <v>0</v>
      </c>
      <c r="I65" s="37"/>
    </row>
    <row r="66" spans="1:9" ht="16.5" customHeight="1">
      <c r="A66" s="7" t="s">
        <v>1</v>
      </c>
      <c r="B66" s="8"/>
      <c r="C66" s="28"/>
      <c r="D66" s="108"/>
      <c r="E66" s="111"/>
      <c r="F66" s="58"/>
      <c r="G66" s="24"/>
      <c r="I66" s="37"/>
    </row>
    <row r="67" spans="1:9" ht="16.5" customHeight="1">
      <c r="A67" s="7" t="s">
        <v>70</v>
      </c>
      <c r="B67" s="8"/>
      <c r="C67" s="28"/>
      <c r="D67" s="108" t="s">
        <v>71</v>
      </c>
      <c r="E67" s="111"/>
      <c r="F67" s="58">
        <v>0</v>
      </c>
      <c r="G67" s="24">
        <v>0</v>
      </c>
      <c r="I67" s="37"/>
    </row>
    <row r="68" spans="1:9" ht="16.5" customHeight="1">
      <c r="A68" s="7" t="s">
        <v>75</v>
      </c>
      <c r="B68" s="8"/>
      <c r="C68" s="28"/>
      <c r="D68" s="108" t="s">
        <v>72</v>
      </c>
      <c r="E68" s="111"/>
      <c r="F68" s="58">
        <v>0</v>
      </c>
      <c r="G68" s="24">
        <v>0</v>
      </c>
      <c r="I68" s="37"/>
    </row>
    <row r="69" spans="1:9" ht="16.5" customHeight="1">
      <c r="A69" s="7" t="s">
        <v>41</v>
      </c>
      <c r="B69" s="8"/>
      <c r="C69" s="28"/>
      <c r="D69" s="108" t="s">
        <v>73</v>
      </c>
      <c r="E69" s="111"/>
      <c r="F69" s="58">
        <v>0</v>
      </c>
      <c r="G69" s="24">
        <v>0</v>
      </c>
      <c r="I69" s="37"/>
    </row>
    <row r="70" spans="1:9" ht="16.5" customHeight="1">
      <c r="A70" s="7" t="s">
        <v>76</v>
      </c>
      <c r="B70" s="8"/>
      <c r="C70" s="28"/>
      <c r="D70" s="108" t="s">
        <v>74</v>
      </c>
      <c r="E70" s="111"/>
      <c r="F70" s="58">
        <v>0</v>
      </c>
      <c r="G70" s="24">
        <v>0</v>
      </c>
      <c r="I70" s="37"/>
    </row>
    <row r="71" spans="1:9" ht="16.5" customHeight="1">
      <c r="A71" s="10" t="s">
        <v>45</v>
      </c>
      <c r="B71" s="11"/>
      <c r="C71" s="30"/>
      <c r="D71" s="108" t="s">
        <v>46</v>
      </c>
      <c r="E71" s="111"/>
      <c r="F71" s="45">
        <v>127213.09</v>
      </c>
      <c r="G71" s="16">
        <f>G21+G31+G27+G35+G49+G57+G58+G64+G65</f>
        <v>108040.78561999998</v>
      </c>
      <c r="I71" s="152">
        <v>108040785.62000002</v>
      </c>
    </row>
    <row r="72" spans="1:9" ht="16.5" customHeight="1">
      <c r="A72" s="10" t="s">
        <v>44</v>
      </c>
      <c r="B72" s="11"/>
      <c r="C72" s="30"/>
      <c r="D72" s="108"/>
      <c r="E72" s="111"/>
      <c r="F72" s="51"/>
      <c r="G72" s="26"/>
      <c r="I72" s="37"/>
    </row>
    <row r="73" spans="1:9" ht="16.5" customHeight="1">
      <c r="A73" s="9" t="s">
        <v>77</v>
      </c>
      <c r="B73" s="8"/>
      <c r="C73" s="28"/>
      <c r="D73" s="108"/>
      <c r="E73" s="111"/>
      <c r="F73" s="51"/>
      <c r="G73" s="26"/>
      <c r="I73" s="37"/>
    </row>
    <row r="74" spans="1:9" ht="16.5" customHeight="1">
      <c r="A74" s="9" t="s">
        <v>78</v>
      </c>
      <c r="B74" s="8"/>
      <c r="C74" s="28"/>
      <c r="D74" s="108"/>
      <c r="E74" s="109"/>
      <c r="F74" s="51"/>
      <c r="G74" s="26"/>
      <c r="I74" s="37"/>
    </row>
    <row r="75" spans="1:9" ht="16.5" customHeight="1">
      <c r="A75" s="9" t="s">
        <v>48</v>
      </c>
      <c r="B75" s="8"/>
      <c r="C75" s="28"/>
      <c r="D75" s="108"/>
      <c r="E75" s="109"/>
      <c r="F75" s="51"/>
      <c r="G75" s="26"/>
      <c r="I75" s="37"/>
    </row>
    <row r="76" spans="1:9" ht="16.5" customHeight="1">
      <c r="A76" s="7" t="s">
        <v>3</v>
      </c>
      <c r="B76" s="8"/>
      <c r="C76" s="28"/>
      <c r="D76" s="108" t="s">
        <v>81</v>
      </c>
      <c r="E76" s="111"/>
      <c r="F76" s="51">
        <v>18.43</v>
      </c>
      <c r="G76" s="26">
        <f>3891482.74/1000</f>
        <v>3891.4827400000004</v>
      </c>
      <c r="I76" s="37"/>
    </row>
    <row r="77" spans="1:9" ht="16.5" customHeight="1">
      <c r="A77" s="7" t="s">
        <v>79</v>
      </c>
      <c r="B77" s="8"/>
      <c r="C77" s="28"/>
      <c r="D77" s="108" t="s">
        <v>82</v>
      </c>
      <c r="E77" s="111"/>
      <c r="F77" s="51">
        <v>366.46</v>
      </c>
      <c r="G77" s="26">
        <f>1084831.27/1000</f>
        <v>1084.8312700000001</v>
      </c>
      <c r="H77" s="37"/>
      <c r="I77" s="37"/>
    </row>
    <row r="78" spans="1:9" ht="16.5" customHeight="1">
      <c r="A78" s="7" t="s">
        <v>80</v>
      </c>
      <c r="B78" s="8"/>
      <c r="C78" s="28"/>
      <c r="D78" s="108" t="s">
        <v>83</v>
      </c>
      <c r="E78" s="111"/>
      <c r="F78" s="51">
        <v>126828.2</v>
      </c>
      <c r="G78" s="26">
        <f>103064471.61/1000</f>
        <v>103064.47161</v>
      </c>
      <c r="I78" s="37"/>
    </row>
    <row r="79" spans="1:9" ht="16.5" customHeight="1">
      <c r="A79" s="13" t="s">
        <v>84</v>
      </c>
      <c r="B79" s="12"/>
      <c r="C79" s="31"/>
      <c r="D79" s="112" t="s">
        <v>85</v>
      </c>
      <c r="E79" s="113"/>
      <c r="F79" s="46">
        <f>F76+F77+F78</f>
        <v>127213.09</v>
      </c>
      <c r="G79" s="17">
        <f>G76+G77+G78</f>
        <v>108040.78562</v>
      </c>
      <c r="I79" s="37"/>
    </row>
    <row r="80" spans="1:7" ht="12.75">
      <c r="A80" s="11"/>
      <c r="B80" s="8"/>
      <c r="C80" s="8"/>
      <c r="D80" s="27"/>
      <c r="E80" s="27"/>
      <c r="F80" s="47"/>
      <c r="G80" s="32"/>
    </row>
    <row r="81" spans="1:10" ht="12.75">
      <c r="A81" t="s">
        <v>4</v>
      </c>
      <c r="D81" s="111"/>
      <c r="E81" s="111"/>
      <c r="G81" s="33"/>
      <c r="I81" s="37">
        <f>G71-G79</f>
        <v>0</v>
      </c>
      <c r="J81" s="37">
        <f>I81-F71+F79</f>
        <v>0</v>
      </c>
    </row>
    <row r="82" spans="1:9" ht="12.75">
      <c r="A82" s="15" t="s">
        <v>90</v>
      </c>
      <c r="B82" s="15"/>
      <c r="C82" s="38" t="s">
        <v>86</v>
      </c>
      <c r="D82" s="39"/>
      <c r="E82" s="3" t="s">
        <v>89</v>
      </c>
      <c r="F82" s="53"/>
      <c r="G82"/>
      <c r="I82" s="37"/>
    </row>
    <row r="83" spans="3:11" ht="15">
      <c r="C83" s="14" t="s">
        <v>87</v>
      </c>
      <c r="D83" s="3"/>
      <c r="F83" s="53"/>
      <c r="G83" s="33"/>
      <c r="H83" s="37"/>
      <c r="I83" s="34"/>
      <c r="K83" s="37"/>
    </row>
    <row r="84" spans="1:12" ht="34.5" customHeight="1">
      <c r="A84" s="110" t="s">
        <v>88</v>
      </c>
      <c r="B84" s="110"/>
      <c r="C84" s="3" t="s">
        <v>86</v>
      </c>
      <c r="D84" s="3"/>
      <c r="E84" s="3" t="s">
        <v>5</v>
      </c>
      <c r="F84" s="53"/>
      <c r="I84" s="37"/>
      <c r="J84" s="37">
        <v>126828196.11</v>
      </c>
      <c r="K84" s="37">
        <v>106599582.78999999</v>
      </c>
      <c r="L84" s="37">
        <f>K84-J84</f>
        <v>-20228613.320000008</v>
      </c>
    </row>
    <row r="85" spans="1:6" ht="12.75">
      <c r="A85" s="15"/>
      <c r="B85" s="15"/>
      <c r="C85" s="14" t="s">
        <v>87</v>
      </c>
      <c r="D85" s="3"/>
      <c r="F85" s="53"/>
    </row>
    <row r="86" spans="4:7" ht="15">
      <c r="D86" s="3"/>
      <c r="G86" s="34"/>
    </row>
    <row r="87" ht="12.75">
      <c r="G87" s="35"/>
    </row>
    <row r="88" ht="12.75">
      <c r="G88" s="36"/>
    </row>
    <row r="94" spans="1:7" ht="12.75">
      <c r="A94" s="63" t="s">
        <v>123</v>
      </c>
      <c r="B94" s="61"/>
      <c r="C94" s="62" t="s">
        <v>120</v>
      </c>
      <c r="D94" s="123" t="s">
        <v>91</v>
      </c>
      <c r="E94" s="124"/>
      <c r="F94" s="58"/>
      <c r="G94" s="24">
        <v>5698.55</v>
      </c>
    </row>
    <row r="95" spans="1:7" ht="12.75">
      <c r="A95" s="63" t="s">
        <v>122</v>
      </c>
      <c r="B95" s="61"/>
      <c r="C95" s="62" t="s">
        <v>118</v>
      </c>
      <c r="D95" s="108" t="s">
        <v>92</v>
      </c>
      <c r="E95" s="109"/>
      <c r="F95" s="58"/>
      <c r="G95" s="64">
        <v>6590.45</v>
      </c>
    </row>
    <row r="96" spans="1:7" ht="12.75">
      <c r="A96" s="63" t="s">
        <v>124</v>
      </c>
      <c r="B96" s="61"/>
      <c r="C96" s="62" t="s">
        <v>98</v>
      </c>
      <c r="D96" s="108" t="s">
        <v>93</v>
      </c>
      <c r="E96" s="109"/>
      <c r="F96" s="58"/>
      <c r="G96" s="64">
        <v>8231.94</v>
      </c>
    </row>
    <row r="97" spans="1:7" ht="12.75">
      <c r="A97" s="63" t="s">
        <v>125</v>
      </c>
      <c r="B97" s="61"/>
      <c r="C97" s="62" t="s">
        <v>119</v>
      </c>
      <c r="D97" s="108" t="s">
        <v>94</v>
      </c>
      <c r="E97" s="109"/>
      <c r="F97" s="58"/>
      <c r="G97" s="64">
        <v>14469.01</v>
      </c>
    </row>
    <row r="98" spans="1:7" ht="12.75">
      <c r="A98" s="63" t="s">
        <v>121</v>
      </c>
      <c r="B98" s="61"/>
      <c r="C98" s="62" t="s">
        <v>97</v>
      </c>
      <c r="D98" s="108" t="s">
        <v>95</v>
      </c>
      <c r="E98" s="109"/>
      <c r="F98" s="58"/>
      <c r="G98" s="64">
        <v>15150.24</v>
      </c>
    </row>
    <row r="99" spans="1:7" ht="12.75">
      <c r="A99" s="63" t="s">
        <v>103</v>
      </c>
      <c r="B99" s="61"/>
      <c r="C99" s="62" t="s">
        <v>117</v>
      </c>
      <c r="D99" s="108" t="s">
        <v>96</v>
      </c>
      <c r="E99" s="109"/>
      <c r="F99" s="58"/>
      <c r="G99" s="64">
        <v>15562.63</v>
      </c>
    </row>
  </sheetData>
  <mergeCells count="102">
    <mergeCell ref="A9:F9"/>
    <mergeCell ref="A10:F10"/>
    <mergeCell ref="A14:F14"/>
    <mergeCell ref="A15:F15"/>
    <mergeCell ref="A1:F1"/>
    <mergeCell ref="A3:F3"/>
    <mergeCell ref="A6:F6"/>
    <mergeCell ref="A13:F13"/>
    <mergeCell ref="A4:F4"/>
    <mergeCell ref="A5:F5"/>
    <mergeCell ref="A7:F7"/>
    <mergeCell ref="A8:F8"/>
    <mergeCell ref="A11:F11"/>
    <mergeCell ref="A12:F12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D24:E24"/>
    <mergeCell ref="A26:C26"/>
    <mergeCell ref="D26:E26"/>
    <mergeCell ref="A27:C27"/>
    <mergeCell ref="D27:E27"/>
    <mergeCell ref="D25:E25"/>
    <mergeCell ref="A28:C28"/>
    <mergeCell ref="D28:E28"/>
    <mergeCell ref="A29:C29"/>
    <mergeCell ref="D29:E29"/>
    <mergeCell ref="A30:C30"/>
    <mergeCell ref="D30:E30"/>
    <mergeCell ref="D31:E31"/>
    <mergeCell ref="A32:C32"/>
    <mergeCell ref="D32:E32"/>
    <mergeCell ref="A33:C33"/>
    <mergeCell ref="D33:E33"/>
    <mergeCell ref="A34:C34"/>
    <mergeCell ref="D34:E34"/>
    <mergeCell ref="D94:E94"/>
    <mergeCell ref="D95:E95"/>
    <mergeCell ref="A35:C35"/>
    <mergeCell ref="D35:E35"/>
    <mergeCell ref="A36:C36"/>
    <mergeCell ref="D36:E36"/>
    <mergeCell ref="A37:C37"/>
    <mergeCell ref="D37:E37"/>
    <mergeCell ref="A46:C46"/>
    <mergeCell ref="D46:E46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76:E76"/>
    <mergeCell ref="D69:E69"/>
    <mergeCell ref="D70:E70"/>
    <mergeCell ref="D71:E71"/>
    <mergeCell ref="D72:E72"/>
    <mergeCell ref="D73:E73"/>
    <mergeCell ref="D74:E74"/>
    <mergeCell ref="D75:E75"/>
    <mergeCell ref="A84:B84"/>
    <mergeCell ref="D77:E77"/>
    <mergeCell ref="D78:E78"/>
    <mergeCell ref="D79:E79"/>
    <mergeCell ref="D81:E81"/>
    <mergeCell ref="D96:E96"/>
    <mergeCell ref="D97:E97"/>
    <mergeCell ref="D98:E98"/>
    <mergeCell ref="D99:E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85" zoomScaleNormal="85" workbookViewId="0" topLeftCell="A1">
      <selection activeCell="A24" sqref="A24"/>
    </sheetView>
  </sheetViews>
  <sheetFormatPr defaultColWidth="9.00390625" defaultRowHeight="12.75"/>
  <cols>
    <col min="1" max="1" width="61.125" style="39" customWidth="1"/>
    <col min="2" max="2" width="7.125" style="39" customWidth="1"/>
    <col min="3" max="3" width="20.75390625" style="39" bestFit="1" customWidth="1"/>
    <col min="4" max="4" width="12.00390625" style="39" hidden="1" customWidth="1"/>
    <col min="5" max="5" width="14.00390625" style="39" bestFit="1" customWidth="1"/>
    <col min="6" max="6" width="14.375" style="18" customWidth="1"/>
    <col min="7" max="7" width="13.25390625" style="18" bestFit="1" customWidth="1"/>
    <col min="8" max="16384" width="9.125" style="39" customWidth="1"/>
  </cols>
  <sheetData>
    <row r="1" spans="1:6" ht="20.25">
      <c r="A1" s="106" t="s">
        <v>47</v>
      </c>
      <c r="B1" s="106"/>
      <c r="C1" s="106"/>
      <c r="D1" s="106"/>
      <c r="E1" s="106"/>
      <c r="F1" s="106"/>
    </row>
    <row r="2" spans="1:6" ht="20.25">
      <c r="A2" s="41"/>
      <c r="B2" s="41" t="s">
        <v>48</v>
      </c>
      <c r="C2" s="41"/>
      <c r="D2" s="41"/>
      <c r="E2" s="41"/>
      <c r="F2" s="41"/>
    </row>
    <row r="3" spans="1:6" ht="15.75">
      <c r="A3" s="107" t="s">
        <v>105</v>
      </c>
      <c r="B3" s="107"/>
      <c r="C3" s="107"/>
      <c r="D3" s="107"/>
      <c r="E3" s="107"/>
      <c r="F3" s="107"/>
    </row>
    <row r="4" spans="1:6" ht="15.75">
      <c r="A4" s="107" t="s">
        <v>104</v>
      </c>
      <c r="B4" s="107"/>
      <c r="C4" s="107"/>
      <c r="D4" s="107"/>
      <c r="E4" s="107"/>
      <c r="F4" s="107"/>
    </row>
    <row r="5" spans="1:6" ht="12.75">
      <c r="A5" s="153" t="s">
        <v>106</v>
      </c>
      <c r="B5" s="153"/>
      <c r="C5" s="153"/>
      <c r="D5" s="153"/>
      <c r="E5" s="153"/>
      <c r="F5" s="153"/>
    </row>
    <row r="6" spans="1:6" ht="15.75">
      <c r="A6" s="107" t="s">
        <v>107</v>
      </c>
      <c r="B6" s="94"/>
      <c r="C6" s="94"/>
      <c r="D6" s="94"/>
      <c r="E6" s="94"/>
      <c r="F6" s="94"/>
    </row>
    <row r="7" spans="1:6" ht="12.75">
      <c r="A7" s="153" t="s">
        <v>108</v>
      </c>
      <c r="B7" s="153"/>
      <c r="C7" s="153"/>
      <c r="D7" s="153"/>
      <c r="E7" s="153"/>
      <c r="F7" s="153"/>
    </row>
    <row r="8" spans="1:6" ht="12.75">
      <c r="A8" s="153" t="s">
        <v>109</v>
      </c>
      <c r="B8" s="153"/>
      <c r="C8" s="153"/>
      <c r="D8" s="153"/>
      <c r="E8" s="153"/>
      <c r="F8" s="153"/>
    </row>
    <row r="9" spans="1:6" ht="15.75">
      <c r="A9" s="154" t="s">
        <v>110</v>
      </c>
      <c r="B9" s="154"/>
      <c r="C9" s="154"/>
      <c r="D9" s="154"/>
      <c r="E9" s="154"/>
      <c r="F9" s="154"/>
    </row>
    <row r="10" spans="1:6" ht="12.75">
      <c r="A10" s="153" t="s">
        <v>0</v>
      </c>
      <c r="B10" s="153"/>
      <c r="C10" s="153"/>
      <c r="D10" s="153"/>
      <c r="E10" s="153"/>
      <c r="F10" s="153"/>
    </row>
    <row r="11" spans="1:6" ht="15.75">
      <c r="A11" s="154" t="s">
        <v>111</v>
      </c>
      <c r="B11" s="154"/>
      <c r="C11" s="154"/>
      <c r="D11" s="154"/>
      <c r="E11" s="154"/>
      <c r="F11" s="154"/>
    </row>
    <row r="12" spans="1:6" ht="12.75">
      <c r="A12" s="153" t="s">
        <v>112</v>
      </c>
      <c r="B12" s="153"/>
      <c r="C12" s="153"/>
      <c r="D12" s="153"/>
      <c r="E12" s="153"/>
      <c r="F12" s="153"/>
    </row>
    <row r="13" spans="1:6" ht="15.75">
      <c r="A13" s="154" t="s">
        <v>7</v>
      </c>
      <c r="B13" s="154"/>
      <c r="C13" s="154"/>
      <c r="D13" s="154"/>
      <c r="E13" s="154"/>
      <c r="F13" s="154"/>
    </row>
    <row r="14" spans="1:6" ht="12.75">
      <c r="A14" s="153" t="s">
        <v>113</v>
      </c>
      <c r="B14" s="153"/>
      <c r="C14" s="153"/>
      <c r="D14" s="153"/>
      <c r="E14" s="153"/>
      <c r="F14" s="153"/>
    </row>
    <row r="15" spans="1:6" ht="12.75">
      <c r="A15" s="153" t="s">
        <v>114</v>
      </c>
      <c r="B15" s="153"/>
      <c r="C15" s="153"/>
      <c r="D15" s="153"/>
      <c r="E15" s="153"/>
      <c r="F15" s="153"/>
    </row>
    <row r="16" spans="1:6" ht="11.25" customHeight="1">
      <c r="A16" s="65"/>
      <c r="B16" s="65"/>
      <c r="C16" s="65"/>
      <c r="D16" s="65"/>
      <c r="E16" s="65"/>
      <c r="F16" s="65"/>
    </row>
    <row r="17" spans="1:6" ht="12" customHeight="1">
      <c r="A17" s="69"/>
      <c r="B17" s="69"/>
      <c r="C17" s="69"/>
      <c r="D17" s="69"/>
      <c r="E17" s="69"/>
      <c r="F17" s="68" t="s">
        <v>49</v>
      </c>
    </row>
    <row r="18" spans="1:7" ht="39.75" customHeight="1">
      <c r="A18" s="146" t="s">
        <v>50</v>
      </c>
      <c r="B18" s="147"/>
      <c r="C18" s="148"/>
      <c r="D18" s="149" t="s">
        <v>6</v>
      </c>
      <c r="E18" s="150"/>
      <c r="F18" s="83" t="s">
        <v>51</v>
      </c>
      <c r="G18" s="83" t="s">
        <v>52</v>
      </c>
    </row>
    <row r="19" spans="1:7" ht="12.75">
      <c r="A19" s="140">
        <v>1</v>
      </c>
      <c r="B19" s="141"/>
      <c r="C19" s="142"/>
      <c r="D19" s="140">
        <v>2</v>
      </c>
      <c r="E19" s="142"/>
      <c r="F19" s="84">
        <v>3</v>
      </c>
      <c r="G19" s="84">
        <v>4</v>
      </c>
    </row>
    <row r="20" spans="1:7" ht="12.75">
      <c r="A20" s="143" t="s">
        <v>53</v>
      </c>
      <c r="B20" s="144"/>
      <c r="C20" s="145"/>
      <c r="D20" s="140"/>
      <c r="E20" s="141"/>
      <c r="F20" s="85"/>
      <c r="G20" s="85"/>
    </row>
    <row r="21" spans="1:7" ht="12.75">
      <c r="A21" s="137" t="s">
        <v>54</v>
      </c>
      <c r="B21" s="138"/>
      <c r="C21" s="139"/>
      <c r="D21" s="123" t="s">
        <v>8</v>
      </c>
      <c r="E21" s="129"/>
      <c r="F21" s="16">
        <v>325.9</v>
      </c>
      <c r="G21" s="16">
        <v>1671.1215</v>
      </c>
    </row>
    <row r="22" spans="1:7" ht="12.75">
      <c r="A22" s="137" t="s">
        <v>55</v>
      </c>
      <c r="B22" s="138"/>
      <c r="C22" s="139"/>
      <c r="D22" s="123"/>
      <c r="E22" s="129"/>
      <c r="F22" s="23"/>
      <c r="G22" s="23"/>
    </row>
    <row r="23" spans="1:7" ht="12.75">
      <c r="A23" s="131" t="s">
        <v>56</v>
      </c>
      <c r="B23" s="132"/>
      <c r="C23" s="133"/>
      <c r="D23" s="123" t="s">
        <v>58</v>
      </c>
      <c r="E23" s="129"/>
      <c r="F23" s="23">
        <v>325.9</v>
      </c>
      <c r="G23" s="23">
        <v>1671.1215</v>
      </c>
    </row>
    <row r="24" spans="1:7" ht="12.75">
      <c r="A24" s="40" t="s">
        <v>101</v>
      </c>
      <c r="B24" s="54"/>
      <c r="C24" s="55"/>
      <c r="D24" s="123" t="s">
        <v>102</v>
      </c>
      <c r="E24" s="124"/>
      <c r="F24" s="23">
        <v>325.9</v>
      </c>
      <c r="G24" s="23">
        <v>450.51578</v>
      </c>
    </row>
    <row r="25" spans="1:7" ht="12.75">
      <c r="A25" s="40" t="s">
        <v>115</v>
      </c>
      <c r="B25" s="54"/>
      <c r="C25" s="55"/>
      <c r="D25" s="123" t="s">
        <v>116</v>
      </c>
      <c r="E25" s="124"/>
      <c r="F25" s="23"/>
      <c r="G25" s="23">
        <v>1220.60572</v>
      </c>
    </row>
    <row r="26" spans="1:7" ht="12.75">
      <c r="A26" s="131" t="s">
        <v>57</v>
      </c>
      <c r="B26" s="132"/>
      <c r="C26" s="133"/>
      <c r="D26" s="123" t="s">
        <v>59</v>
      </c>
      <c r="E26" s="129"/>
      <c r="F26" s="23">
        <v>0</v>
      </c>
      <c r="G26" s="23">
        <v>0</v>
      </c>
    </row>
    <row r="27" spans="1:7" ht="12.75">
      <c r="A27" s="137" t="s">
        <v>60</v>
      </c>
      <c r="B27" s="138"/>
      <c r="C27" s="139"/>
      <c r="D27" s="123" t="s">
        <v>9</v>
      </c>
      <c r="E27" s="129"/>
      <c r="F27" s="23">
        <v>0</v>
      </c>
      <c r="G27" s="23">
        <v>0</v>
      </c>
    </row>
    <row r="28" spans="1:7" ht="12.75">
      <c r="A28" s="137" t="s">
        <v>55</v>
      </c>
      <c r="B28" s="138"/>
      <c r="C28" s="139"/>
      <c r="D28" s="123"/>
      <c r="E28" s="129"/>
      <c r="F28" s="23"/>
      <c r="G28" s="23"/>
    </row>
    <row r="29" spans="1:7" ht="12.75">
      <c r="A29" s="131" t="s">
        <v>56</v>
      </c>
      <c r="B29" s="132"/>
      <c r="C29" s="133"/>
      <c r="D29" s="123" t="s">
        <v>61</v>
      </c>
      <c r="E29" s="129"/>
      <c r="F29" s="23">
        <v>0</v>
      </c>
      <c r="G29" s="23">
        <v>0</v>
      </c>
    </row>
    <row r="30" spans="1:7" ht="12.75">
      <c r="A30" s="131" t="s">
        <v>57</v>
      </c>
      <c r="B30" s="132"/>
      <c r="C30" s="133"/>
      <c r="D30" s="123" t="s">
        <v>62</v>
      </c>
      <c r="E30" s="129"/>
      <c r="F30" s="23">
        <v>0</v>
      </c>
      <c r="G30" s="23">
        <v>0</v>
      </c>
    </row>
    <row r="31" spans="1:7" ht="12.75">
      <c r="A31" s="73" t="s">
        <v>63</v>
      </c>
      <c r="B31" s="70"/>
      <c r="C31" s="71"/>
      <c r="D31" s="123" t="s">
        <v>10</v>
      </c>
      <c r="E31" s="129">
        <v>0</v>
      </c>
      <c r="F31" s="16">
        <v>124438.83</v>
      </c>
      <c r="G31" s="16">
        <v>0</v>
      </c>
    </row>
    <row r="32" spans="1:7" ht="12.75">
      <c r="A32" s="137" t="s">
        <v>1</v>
      </c>
      <c r="B32" s="138"/>
      <c r="C32" s="139">
        <v>0</v>
      </c>
      <c r="D32" s="123"/>
      <c r="E32" s="129"/>
      <c r="F32" s="86"/>
      <c r="G32" s="86"/>
    </row>
    <row r="33" spans="1:7" ht="12.75">
      <c r="A33" s="131" t="s">
        <v>13</v>
      </c>
      <c r="B33" s="132"/>
      <c r="C33" s="133">
        <v>0</v>
      </c>
      <c r="D33" s="123" t="s">
        <v>11</v>
      </c>
      <c r="E33" s="129"/>
      <c r="F33" s="86">
        <v>124438.83</v>
      </c>
      <c r="G33" s="86">
        <v>0</v>
      </c>
    </row>
    <row r="34" spans="1:7" ht="12.75">
      <c r="A34" s="131" t="s">
        <v>14</v>
      </c>
      <c r="B34" s="132"/>
      <c r="C34" s="133"/>
      <c r="D34" s="123" t="s">
        <v>12</v>
      </c>
      <c r="E34" s="129">
        <v>0</v>
      </c>
      <c r="F34" s="86">
        <v>0</v>
      </c>
      <c r="G34" s="86">
        <v>0</v>
      </c>
    </row>
    <row r="35" spans="1:7" ht="12.75">
      <c r="A35" s="134" t="s">
        <v>64</v>
      </c>
      <c r="B35" s="135"/>
      <c r="C35" s="136"/>
      <c r="D35" s="123" t="s">
        <v>15</v>
      </c>
      <c r="E35" s="129"/>
      <c r="F35" s="16">
        <v>0</v>
      </c>
      <c r="G35" s="16">
        <v>106360.11693999999</v>
      </c>
    </row>
    <row r="36" spans="1:7" ht="12.75">
      <c r="A36" s="137" t="s">
        <v>1</v>
      </c>
      <c r="B36" s="138"/>
      <c r="C36" s="139">
        <v>0</v>
      </c>
      <c r="D36" s="123"/>
      <c r="E36" s="129"/>
      <c r="F36" s="86"/>
      <c r="G36" s="86"/>
    </row>
    <row r="37" spans="1:7" ht="12.75">
      <c r="A37" s="131" t="s">
        <v>13</v>
      </c>
      <c r="B37" s="132"/>
      <c r="C37" s="133">
        <v>0</v>
      </c>
      <c r="D37" s="123" t="s">
        <v>16</v>
      </c>
      <c r="E37" s="129"/>
      <c r="F37" s="86">
        <v>0</v>
      </c>
      <c r="G37" s="86">
        <v>106360.11693999999</v>
      </c>
    </row>
    <row r="38" spans="1:7" ht="12.75">
      <c r="A38" s="67" t="s">
        <v>103</v>
      </c>
      <c r="B38" s="61"/>
      <c r="C38" s="62" t="s">
        <v>117</v>
      </c>
      <c r="D38" s="93"/>
      <c r="E38" s="66" t="s">
        <v>130</v>
      </c>
      <c r="F38" s="86"/>
      <c r="G38" s="86">
        <v>15970.91975</v>
      </c>
    </row>
    <row r="39" spans="1:7" ht="12.75">
      <c r="A39" s="67" t="s">
        <v>124</v>
      </c>
      <c r="B39" s="61"/>
      <c r="C39" s="62" t="s">
        <v>98</v>
      </c>
      <c r="D39" s="93"/>
      <c r="E39" s="66" t="s">
        <v>131</v>
      </c>
      <c r="F39" s="86"/>
      <c r="G39" s="86">
        <v>7879.74622</v>
      </c>
    </row>
    <row r="40" spans="1:7" ht="12.75">
      <c r="A40" s="67" t="s">
        <v>121</v>
      </c>
      <c r="B40" s="61"/>
      <c r="C40" s="62" t="s">
        <v>97</v>
      </c>
      <c r="D40" s="93"/>
      <c r="E40" s="66" t="s">
        <v>132</v>
      </c>
      <c r="F40" s="86"/>
      <c r="G40" s="86">
        <v>15466.139640000001</v>
      </c>
    </row>
    <row r="41" spans="1:7" ht="12.75">
      <c r="A41" s="67" t="s">
        <v>122</v>
      </c>
      <c r="B41" s="61"/>
      <c r="C41" s="62" t="s">
        <v>118</v>
      </c>
      <c r="D41" s="93"/>
      <c r="E41" s="66" t="s">
        <v>133</v>
      </c>
      <c r="F41" s="86"/>
      <c r="G41" s="86">
        <v>7011.933059999999</v>
      </c>
    </row>
    <row r="42" spans="1:7" ht="12.75">
      <c r="A42" s="67" t="s">
        <v>125</v>
      </c>
      <c r="B42" s="61"/>
      <c r="C42" s="62" t="s">
        <v>119</v>
      </c>
      <c r="D42" s="93"/>
      <c r="E42" s="66" t="s">
        <v>134</v>
      </c>
      <c r="F42" s="86"/>
      <c r="G42" s="86">
        <v>14479.82172</v>
      </c>
    </row>
    <row r="43" spans="1:7" ht="12.75">
      <c r="A43" s="67" t="s">
        <v>123</v>
      </c>
      <c r="B43" s="61"/>
      <c r="C43" s="62" t="s">
        <v>120</v>
      </c>
      <c r="D43" s="93"/>
      <c r="E43" s="66" t="s">
        <v>135</v>
      </c>
      <c r="F43" s="86"/>
      <c r="G43" s="86">
        <v>6030.926</v>
      </c>
    </row>
    <row r="44" spans="1:7" ht="12.75">
      <c r="A44" s="40" t="s">
        <v>126</v>
      </c>
      <c r="B44" s="54"/>
      <c r="C44" s="55" t="s">
        <v>127</v>
      </c>
      <c r="D44" s="93"/>
      <c r="E44" s="66" t="s">
        <v>136</v>
      </c>
      <c r="F44" s="86"/>
      <c r="G44" s="86">
        <v>5688.2357999999995</v>
      </c>
    </row>
    <row r="45" spans="1:7" ht="12.75">
      <c r="A45" s="40" t="s">
        <v>128</v>
      </c>
      <c r="B45" s="54"/>
      <c r="C45" s="55" t="s">
        <v>129</v>
      </c>
      <c r="D45" s="93"/>
      <c r="E45" s="66" t="s">
        <v>137</v>
      </c>
      <c r="F45" s="86"/>
      <c r="G45" s="86">
        <v>5798.2812300000005</v>
      </c>
    </row>
    <row r="46" spans="1:7" ht="12.75">
      <c r="A46" s="131" t="s">
        <v>14</v>
      </c>
      <c r="B46" s="132"/>
      <c r="C46" s="133"/>
      <c r="D46" s="123" t="s">
        <v>17</v>
      </c>
      <c r="E46" s="129"/>
      <c r="F46" s="87">
        <v>0</v>
      </c>
      <c r="G46" s="87">
        <v>0</v>
      </c>
    </row>
    <row r="47" spans="1:7" ht="12.75">
      <c r="A47" s="72" t="s">
        <v>18</v>
      </c>
      <c r="B47" s="54"/>
      <c r="C47" s="55"/>
      <c r="D47" s="123" t="s">
        <v>19</v>
      </c>
      <c r="E47" s="129"/>
      <c r="F47" s="87">
        <v>0</v>
      </c>
      <c r="G47" s="87">
        <v>0</v>
      </c>
    </row>
    <row r="48" spans="1:7" ht="12.75">
      <c r="A48" s="131" t="s">
        <v>65</v>
      </c>
      <c r="B48" s="132"/>
      <c r="C48" s="133"/>
      <c r="D48" s="123" t="s">
        <v>66</v>
      </c>
      <c r="E48" s="129"/>
      <c r="F48" s="87">
        <v>0</v>
      </c>
      <c r="G48" s="87">
        <v>0</v>
      </c>
    </row>
    <row r="49" spans="1:7" ht="12.75">
      <c r="A49" s="134" t="s">
        <v>2</v>
      </c>
      <c r="B49" s="135"/>
      <c r="C49" s="136"/>
      <c r="D49" s="123" t="s">
        <v>20</v>
      </c>
      <c r="E49" s="129">
        <v>0</v>
      </c>
      <c r="F49" s="16">
        <v>2448.36</v>
      </c>
      <c r="G49" s="16">
        <v>9.54718</v>
      </c>
    </row>
    <row r="50" spans="1:7" ht="12.75">
      <c r="A50" s="137" t="s">
        <v>1</v>
      </c>
      <c r="B50" s="138"/>
      <c r="C50" s="139">
        <v>0</v>
      </c>
      <c r="D50" s="123"/>
      <c r="E50" s="129"/>
      <c r="F50" s="86"/>
      <c r="G50" s="91"/>
    </row>
    <row r="51" spans="1:7" ht="12.75">
      <c r="A51" s="131" t="s">
        <v>22</v>
      </c>
      <c r="B51" s="132"/>
      <c r="C51" s="133"/>
      <c r="D51" s="123" t="s">
        <v>21</v>
      </c>
      <c r="E51" s="129"/>
      <c r="F51" s="88">
        <v>2448.36</v>
      </c>
      <c r="G51" s="88">
        <v>9.54718</v>
      </c>
    </row>
    <row r="52" spans="1:7" ht="12.75">
      <c r="A52" s="40" t="s">
        <v>99</v>
      </c>
      <c r="B52" s="54"/>
      <c r="C52" s="55"/>
      <c r="D52" s="123" t="s">
        <v>100</v>
      </c>
      <c r="E52" s="124"/>
      <c r="F52" s="88">
        <v>2448.36</v>
      </c>
      <c r="G52" s="88">
        <v>9.54718</v>
      </c>
    </row>
    <row r="53" spans="1:7" ht="12.75">
      <c r="A53" s="131" t="s">
        <v>23</v>
      </c>
      <c r="B53" s="132"/>
      <c r="C53" s="133"/>
      <c r="D53" s="123" t="s">
        <v>24</v>
      </c>
      <c r="E53" s="129"/>
      <c r="F53" s="86">
        <v>0</v>
      </c>
      <c r="G53" s="86">
        <v>0</v>
      </c>
    </row>
    <row r="54" spans="1:7" ht="12.75">
      <c r="A54" s="131" t="s">
        <v>25</v>
      </c>
      <c r="B54" s="132"/>
      <c r="C54" s="133"/>
      <c r="D54" s="123" t="s">
        <v>27</v>
      </c>
      <c r="E54" s="129"/>
      <c r="F54" s="86">
        <v>0</v>
      </c>
      <c r="G54" s="86"/>
    </row>
    <row r="55" spans="1:7" ht="12.75">
      <c r="A55" s="131" t="s">
        <v>26</v>
      </c>
      <c r="B55" s="132"/>
      <c r="C55" s="133">
        <v>0</v>
      </c>
      <c r="D55" s="123"/>
      <c r="E55" s="129"/>
      <c r="F55" s="86"/>
      <c r="G55" s="86"/>
    </row>
    <row r="56" spans="1:7" ht="12.75">
      <c r="A56" s="131" t="s">
        <v>28</v>
      </c>
      <c r="B56" s="132"/>
      <c r="C56" s="133">
        <v>0</v>
      </c>
      <c r="D56" s="123" t="s">
        <v>29</v>
      </c>
      <c r="E56" s="129">
        <v>0</v>
      </c>
      <c r="F56" s="86">
        <v>0</v>
      </c>
      <c r="G56" s="86">
        <v>0</v>
      </c>
    </row>
    <row r="57" spans="1:7" ht="12.75">
      <c r="A57" s="72" t="s">
        <v>30</v>
      </c>
      <c r="B57" s="54"/>
      <c r="C57" s="55"/>
      <c r="D57" s="123" t="s">
        <v>32</v>
      </c>
      <c r="E57" s="129"/>
      <c r="F57" s="86">
        <v>0</v>
      </c>
      <c r="G57" s="86">
        <v>0</v>
      </c>
    </row>
    <row r="58" spans="1:7" ht="12.75">
      <c r="A58" s="72" t="s">
        <v>67</v>
      </c>
      <c r="B58" s="54"/>
      <c r="C58" s="55"/>
      <c r="D58" s="123" t="s">
        <v>33</v>
      </c>
      <c r="E58" s="129"/>
      <c r="F58" s="86">
        <v>0</v>
      </c>
      <c r="G58" s="86">
        <v>0</v>
      </c>
    </row>
    <row r="59" spans="1:7" ht="12.75">
      <c r="A59" s="72" t="s">
        <v>1</v>
      </c>
      <c r="B59" s="54"/>
      <c r="C59" s="55"/>
      <c r="D59" s="123"/>
      <c r="E59" s="129"/>
      <c r="F59" s="86"/>
      <c r="G59" s="86"/>
    </row>
    <row r="60" spans="1:7" ht="12.75">
      <c r="A60" s="72" t="s">
        <v>31</v>
      </c>
      <c r="B60" s="54"/>
      <c r="C60" s="55"/>
      <c r="D60" s="123" t="s">
        <v>34</v>
      </c>
      <c r="E60" s="129"/>
      <c r="F60" s="86">
        <v>0</v>
      </c>
      <c r="G60" s="86">
        <v>0</v>
      </c>
    </row>
    <row r="61" spans="1:7" ht="12.75">
      <c r="A61" s="72" t="s">
        <v>39</v>
      </c>
      <c r="B61" s="54"/>
      <c r="C61" s="55"/>
      <c r="D61" s="123" t="s">
        <v>35</v>
      </c>
      <c r="E61" s="129"/>
      <c r="F61" s="86">
        <v>0</v>
      </c>
      <c r="G61" s="86">
        <v>0</v>
      </c>
    </row>
    <row r="62" spans="1:7" ht="12.75">
      <c r="A62" s="72" t="s">
        <v>68</v>
      </c>
      <c r="B62" s="54"/>
      <c r="C62" s="55"/>
      <c r="D62" s="123" t="s">
        <v>37</v>
      </c>
      <c r="E62" s="129"/>
      <c r="F62" s="86">
        <v>0</v>
      </c>
      <c r="G62" s="86">
        <v>0</v>
      </c>
    </row>
    <row r="63" spans="1:7" ht="12.75">
      <c r="A63" s="72" t="s">
        <v>36</v>
      </c>
      <c r="B63" s="54"/>
      <c r="C63" s="55"/>
      <c r="D63" s="123" t="s">
        <v>38</v>
      </c>
      <c r="E63" s="129"/>
      <c r="F63" s="86">
        <v>0</v>
      </c>
      <c r="G63" s="86">
        <v>0</v>
      </c>
    </row>
    <row r="64" spans="1:7" ht="12.75">
      <c r="A64" s="72" t="s">
        <v>40</v>
      </c>
      <c r="B64" s="54"/>
      <c r="C64" s="55"/>
      <c r="D64" s="123" t="s">
        <v>42</v>
      </c>
      <c r="E64" s="129"/>
      <c r="F64" s="86">
        <v>0</v>
      </c>
      <c r="G64" s="86">
        <v>0</v>
      </c>
    </row>
    <row r="65" spans="1:7" ht="12.75">
      <c r="A65" s="72" t="s">
        <v>69</v>
      </c>
      <c r="B65" s="54"/>
      <c r="C65" s="55"/>
      <c r="D65" s="123" t="s">
        <v>43</v>
      </c>
      <c r="E65" s="129"/>
      <c r="F65" s="86">
        <v>0</v>
      </c>
      <c r="G65" s="86">
        <v>0</v>
      </c>
    </row>
    <row r="66" spans="1:7" ht="12.75">
      <c r="A66" s="72" t="s">
        <v>1</v>
      </c>
      <c r="B66" s="54"/>
      <c r="C66" s="55"/>
      <c r="D66" s="123"/>
      <c r="E66" s="129"/>
      <c r="F66" s="86"/>
      <c r="G66" s="86"/>
    </row>
    <row r="67" spans="1:7" ht="12.75">
      <c r="A67" s="72" t="s">
        <v>70</v>
      </c>
      <c r="B67" s="54"/>
      <c r="C67" s="55"/>
      <c r="D67" s="123" t="s">
        <v>71</v>
      </c>
      <c r="E67" s="129"/>
      <c r="F67" s="86">
        <v>0</v>
      </c>
      <c r="G67" s="86">
        <v>0</v>
      </c>
    </row>
    <row r="68" spans="1:7" ht="12.75">
      <c r="A68" s="72" t="s">
        <v>75</v>
      </c>
      <c r="B68" s="54"/>
      <c r="C68" s="55"/>
      <c r="D68" s="123" t="s">
        <v>72</v>
      </c>
      <c r="E68" s="129"/>
      <c r="F68" s="86">
        <v>0</v>
      </c>
      <c r="G68" s="86">
        <v>0</v>
      </c>
    </row>
    <row r="69" spans="1:7" ht="12.75">
      <c r="A69" s="72" t="s">
        <v>41</v>
      </c>
      <c r="B69" s="54"/>
      <c r="C69" s="55"/>
      <c r="D69" s="123" t="s">
        <v>73</v>
      </c>
      <c r="E69" s="129"/>
      <c r="F69" s="86">
        <v>0</v>
      </c>
      <c r="G69" s="86">
        <v>0</v>
      </c>
    </row>
    <row r="70" spans="1:7" ht="12.75">
      <c r="A70" s="72" t="s">
        <v>76</v>
      </c>
      <c r="B70" s="54"/>
      <c r="C70" s="55"/>
      <c r="D70" s="123" t="s">
        <v>74</v>
      </c>
      <c r="E70" s="129"/>
      <c r="F70" s="86">
        <v>0</v>
      </c>
      <c r="G70" s="86">
        <v>0</v>
      </c>
    </row>
    <row r="71" spans="1:7" ht="12.75">
      <c r="A71" s="74" t="s">
        <v>45</v>
      </c>
      <c r="B71" s="75"/>
      <c r="C71" s="76"/>
      <c r="D71" s="123" t="s">
        <v>46</v>
      </c>
      <c r="E71" s="129"/>
      <c r="F71" s="16">
        <v>127213.09</v>
      </c>
      <c r="G71" s="16">
        <v>108040.78561999998</v>
      </c>
    </row>
    <row r="72" spans="1:7" ht="12.75">
      <c r="A72" s="74" t="s">
        <v>44</v>
      </c>
      <c r="B72" s="75"/>
      <c r="C72" s="76"/>
      <c r="D72" s="123"/>
      <c r="E72" s="129"/>
      <c r="F72" s="86"/>
      <c r="G72" s="86"/>
    </row>
    <row r="73" spans="1:7" ht="12.75">
      <c r="A73" s="155" t="s">
        <v>77</v>
      </c>
      <c r="B73" s="54"/>
      <c r="C73" s="55"/>
      <c r="D73" s="123"/>
      <c r="E73" s="129"/>
      <c r="F73" s="86"/>
      <c r="G73" s="86"/>
    </row>
    <row r="74" spans="1:7" ht="12.75">
      <c r="A74" s="155" t="s">
        <v>78</v>
      </c>
      <c r="B74" s="54"/>
      <c r="C74" s="55"/>
      <c r="D74" s="123"/>
      <c r="E74" s="124"/>
      <c r="F74" s="86"/>
      <c r="G74" s="86"/>
    </row>
    <row r="75" spans="1:7" ht="12.75">
      <c r="A75" s="155" t="s">
        <v>48</v>
      </c>
      <c r="B75" s="54"/>
      <c r="C75" s="55"/>
      <c r="D75" s="123"/>
      <c r="E75" s="124"/>
      <c r="F75" s="86"/>
      <c r="G75" s="86"/>
    </row>
    <row r="76" spans="1:7" ht="12.75">
      <c r="A76" s="72" t="s">
        <v>3</v>
      </c>
      <c r="B76" s="54"/>
      <c r="C76" s="55"/>
      <c r="D76" s="123" t="s">
        <v>81</v>
      </c>
      <c r="E76" s="129"/>
      <c r="F76" s="86">
        <v>18.43</v>
      </c>
      <c r="G76" s="86">
        <v>3891.4827400000004</v>
      </c>
    </row>
    <row r="77" spans="1:7" ht="12.75">
      <c r="A77" s="72" t="s">
        <v>79</v>
      </c>
      <c r="B77" s="54"/>
      <c r="C77" s="55"/>
      <c r="D77" s="123" t="s">
        <v>82</v>
      </c>
      <c r="E77" s="129"/>
      <c r="F77" s="86">
        <v>366.46</v>
      </c>
      <c r="G77" s="86">
        <v>1084.8312700000001</v>
      </c>
    </row>
    <row r="78" spans="1:7" ht="12.75">
      <c r="A78" s="72" t="s">
        <v>80</v>
      </c>
      <c r="B78" s="54"/>
      <c r="C78" s="55"/>
      <c r="D78" s="123" t="s">
        <v>83</v>
      </c>
      <c r="E78" s="129"/>
      <c r="F78" s="86">
        <v>126828.2</v>
      </c>
      <c r="G78" s="86">
        <v>103064.47161</v>
      </c>
    </row>
    <row r="79" spans="1:7" ht="12.75">
      <c r="A79" s="77" t="s">
        <v>84</v>
      </c>
      <c r="B79" s="78"/>
      <c r="C79" s="79"/>
      <c r="D79" s="127" t="s">
        <v>85</v>
      </c>
      <c r="E79" s="128"/>
      <c r="F79" s="17">
        <v>127213.09</v>
      </c>
      <c r="G79" s="17">
        <v>108040.78562</v>
      </c>
    </row>
    <row r="80" spans="1:7" ht="12.75">
      <c r="A80" s="75"/>
      <c r="B80" s="54"/>
      <c r="C80" s="54"/>
      <c r="D80" s="66"/>
      <c r="E80" s="66"/>
      <c r="F80" s="32"/>
      <c r="G80" s="32"/>
    </row>
    <row r="81" spans="1:7" ht="12.75">
      <c r="A81" s="39" t="s">
        <v>4</v>
      </c>
      <c r="D81" s="129"/>
      <c r="E81" s="129"/>
      <c r="G81" s="89"/>
    </row>
    <row r="82" spans="1:7" ht="12.75">
      <c r="A82" s="80" t="s">
        <v>90</v>
      </c>
      <c r="B82" s="80"/>
      <c r="C82" s="38" t="s">
        <v>86</v>
      </c>
      <c r="E82" s="38" t="s">
        <v>89</v>
      </c>
      <c r="F82" s="90"/>
      <c r="G82" s="39"/>
    </row>
    <row r="83" spans="3:7" ht="12.75">
      <c r="C83" s="81" t="s">
        <v>87</v>
      </c>
      <c r="D83" s="38"/>
      <c r="F83" s="90"/>
      <c r="G83" s="89"/>
    </row>
    <row r="84" spans="1:6" ht="34.5" customHeight="1">
      <c r="A84" s="130" t="s">
        <v>88</v>
      </c>
      <c r="B84" s="130"/>
      <c r="C84" s="38" t="s">
        <v>86</v>
      </c>
      <c r="D84" s="38"/>
      <c r="E84" s="38" t="s">
        <v>5</v>
      </c>
      <c r="F84" s="90"/>
    </row>
    <row r="85" spans="1:6" ht="12.75">
      <c r="A85" s="80"/>
      <c r="B85" s="80"/>
      <c r="C85" s="81" t="s">
        <v>87</v>
      </c>
      <c r="D85" s="38"/>
      <c r="F85" s="90"/>
    </row>
    <row r="86" spans="4:7" ht="15">
      <c r="D86" s="38"/>
      <c r="G86" s="82"/>
    </row>
  </sheetData>
  <mergeCells count="96">
    <mergeCell ref="A84:B84"/>
    <mergeCell ref="D77:E77"/>
    <mergeCell ref="D78:E78"/>
    <mergeCell ref="D79:E79"/>
    <mergeCell ref="D81:E81"/>
    <mergeCell ref="D76:E76"/>
    <mergeCell ref="D69:E69"/>
    <mergeCell ref="D70:E70"/>
    <mergeCell ref="D71:E71"/>
    <mergeCell ref="D72:E72"/>
    <mergeCell ref="D73:E73"/>
    <mergeCell ref="D74:E74"/>
    <mergeCell ref="D75:E75"/>
    <mergeCell ref="D65:E65"/>
    <mergeCell ref="D66:E66"/>
    <mergeCell ref="D67:E67"/>
    <mergeCell ref="D68:E68"/>
    <mergeCell ref="D61:E61"/>
    <mergeCell ref="D62:E62"/>
    <mergeCell ref="D63:E63"/>
    <mergeCell ref="D64:E64"/>
    <mergeCell ref="D57:E57"/>
    <mergeCell ref="D58:E58"/>
    <mergeCell ref="D59:E59"/>
    <mergeCell ref="D60:E60"/>
    <mergeCell ref="A55:C55"/>
    <mergeCell ref="D55:E55"/>
    <mergeCell ref="A56:C56"/>
    <mergeCell ref="D56:E56"/>
    <mergeCell ref="D52:E52"/>
    <mergeCell ref="A53:C53"/>
    <mergeCell ref="D53:E53"/>
    <mergeCell ref="A54:C54"/>
    <mergeCell ref="D54:E54"/>
    <mergeCell ref="A50:C50"/>
    <mergeCell ref="D50:E50"/>
    <mergeCell ref="A51:C51"/>
    <mergeCell ref="D51:E51"/>
    <mergeCell ref="D47:E47"/>
    <mergeCell ref="A48:C48"/>
    <mergeCell ref="D48:E48"/>
    <mergeCell ref="A49:C49"/>
    <mergeCell ref="D49:E49"/>
    <mergeCell ref="A35:C35"/>
    <mergeCell ref="D35:E35"/>
    <mergeCell ref="A36:C36"/>
    <mergeCell ref="D36:E36"/>
    <mergeCell ref="A37:C37"/>
    <mergeCell ref="D37:E37"/>
    <mergeCell ref="A46:C46"/>
    <mergeCell ref="D46:E46"/>
    <mergeCell ref="A33:C33"/>
    <mergeCell ref="D33:E33"/>
    <mergeCell ref="A34:C34"/>
    <mergeCell ref="D34:E34"/>
    <mergeCell ref="A30:C30"/>
    <mergeCell ref="D30:E30"/>
    <mergeCell ref="D31:E31"/>
    <mergeCell ref="A32:C32"/>
    <mergeCell ref="D32:E32"/>
    <mergeCell ref="A28:C28"/>
    <mergeCell ref="D28:E28"/>
    <mergeCell ref="A29:C29"/>
    <mergeCell ref="D29:E29"/>
    <mergeCell ref="D24:E24"/>
    <mergeCell ref="A26:C26"/>
    <mergeCell ref="D26:E26"/>
    <mergeCell ref="A27:C27"/>
    <mergeCell ref="D27:E27"/>
    <mergeCell ref="D25:E25"/>
    <mergeCell ref="A22:C22"/>
    <mergeCell ref="D22:E22"/>
    <mergeCell ref="A23:C23"/>
    <mergeCell ref="D23:E23"/>
    <mergeCell ref="A20:C20"/>
    <mergeCell ref="D20:E20"/>
    <mergeCell ref="A21:C21"/>
    <mergeCell ref="D21:E21"/>
    <mergeCell ref="A18:C18"/>
    <mergeCell ref="D18:E18"/>
    <mergeCell ref="A19:C19"/>
    <mergeCell ref="D19:E19"/>
    <mergeCell ref="A1:F1"/>
    <mergeCell ref="A3:F3"/>
    <mergeCell ref="A6:F6"/>
    <mergeCell ref="A13:F13"/>
    <mergeCell ref="A4:F4"/>
    <mergeCell ref="A5:F5"/>
    <mergeCell ref="A7:F7"/>
    <mergeCell ref="A8:F8"/>
    <mergeCell ref="A11:F11"/>
    <mergeCell ref="A12:F12"/>
    <mergeCell ref="A9:F9"/>
    <mergeCell ref="A10:F10"/>
    <mergeCell ref="A14:F14"/>
    <mergeCell ref="A15:F15"/>
  </mergeCells>
  <printOptions/>
  <pageMargins left="0.19" right="0.17" top="0.17" bottom="0.22" header="0.17" footer="0.2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luba_k</cp:lastModifiedBy>
  <cp:lastPrinted>2008-01-10T12:30:57Z</cp:lastPrinted>
  <dcterms:created xsi:type="dcterms:W3CDTF">2003-04-25T05:37:48Z</dcterms:created>
  <dcterms:modified xsi:type="dcterms:W3CDTF">2008-01-10T12:31:00Z</dcterms:modified>
  <cp:category/>
  <cp:version/>
  <cp:contentType/>
  <cp:contentStatus/>
</cp:coreProperties>
</file>